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defaultThemeVersion="124226"/>
  <xr:revisionPtr revIDLastSave="51" documentId="13_ncr:1_{FB30F4C9-7BFE-4028-B5D0-8EB7DE94D4A3}" xr6:coauthVersionLast="47" xr6:coauthVersionMax="47" xr10:uidLastSave="{C6A2EB01-6B54-4B98-946E-E7EA6D1C04B9}"/>
  <bookViews>
    <workbookView xWindow="492" yWindow="636" windowWidth="22188" windowHeight="11544" xr2:uid="{00000000-000D-0000-FFFF-FFFF00000000}"/>
  </bookViews>
  <sheets>
    <sheet name="比較資料" sheetId="36" r:id="rId1"/>
  </sheets>
  <definedNames>
    <definedName name="_xlnm._FilterDatabase" localSheetId="0" hidden="1">比較資料!$B$3:$M$308</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1" i="36" l="1"/>
  <c r="D207" i="36"/>
  <c r="D208" i="36"/>
  <c r="D305" i="36" l="1"/>
  <c r="D304" i="36"/>
  <c r="D303" i="36"/>
  <c r="D302" i="36"/>
  <c r="D301" i="36"/>
  <c r="D300" i="36"/>
  <c r="D299" i="36"/>
  <c r="D298" i="36"/>
  <c r="D297" i="36"/>
  <c r="D296" i="36"/>
  <c r="D295" i="36"/>
  <c r="D294" i="36"/>
  <c r="D293" i="36"/>
  <c r="D292" i="36"/>
  <c r="D291" i="36"/>
  <c r="D290" i="36"/>
  <c r="D289" i="36"/>
  <c r="D288" i="36"/>
  <c r="D287" i="36"/>
  <c r="D286" i="36"/>
  <c r="D285" i="36"/>
  <c r="D284" i="36"/>
  <c r="D283" i="36"/>
  <c r="D282" i="36"/>
  <c r="D281" i="36"/>
  <c r="D280" i="36"/>
  <c r="D278" i="36"/>
  <c r="D276" i="36"/>
  <c r="D275" i="36"/>
  <c r="D273" i="36"/>
  <c r="D271" i="36"/>
  <c r="D270" i="36"/>
  <c r="D269" i="36"/>
  <c r="D267" i="36"/>
  <c r="D266" i="36"/>
  <c r="D265" i="36"/>
  <c r="D264" i="36"/>
  <c r="D263" i="36"/>
  <c r="D262" i="36"/>
  <c r="D260" i="36"/>
  <c r="D259" i="36"/>
  <c r="D258" i="36"/>
  <c r="D256" i="36"/>
  <c r="D255" i="36"/>
  <c r="D254" i="36"/>
  <c r="D253" i="36"/>
  <c r="D252" i="36"/>
  <c r="D251" i="36"/>
  <c r="D250" i="36"/>
  <c r="D249" i="36"/>
  <c r="D248" i="36"/>
  <c r="D246" i="36"/>
  <c r="D245" i="36"/>
  <c r="D244" i="36"/>
  <c r="D243" i="36"/>
  <c r="D242" i="36"/>
  <c r="D241" i="36"/>
  <c r="D239" i="36"/>
  <c r="D238" i="36"/>
  <c r="D237" i="36"/>
  <c r="D236" i="36"/>
  <c r="D234" i="36"/>
  <c r="D233" i="36"/>
  <c r="D232" i="36"/>
  <c r="D231" i="36"/>
  <c r="D230" i="36"/>
  <c r="D229" i="36"/>
  <c r="D228" i="36"/>
  <c r="D227" i="36"/>
  <c r="D226" i="36"/>
  <c r="D225" i="36"/>
  <c r="D224" i="36"/>
  <c r="D223" i="36"/>
  <c r="D222" i="36"/>
  <c r="D221" i="36"/>
  <c r="D220" i="36"/>
  <c r="D218" i="36"/>
  <c r="D217" i="36"/>
  <c r="D216" i="36"/>
  <c r="D215" i="36"/>
  <c r="D214" i="36"/>
  <c r="D213" i="36"/>
  <c r="D212" i="36"/>
  <c r="D211" i="36"/>
  <c r="D210" i="36"/>
  <c r="D209" i="36"/>
  <c r="D206" i="36"/>
  <c r="D205" i="36"/>
  <c r="D204" i="36"/>
  <c r="D203" i="36"/>
  <c r="D202" i="36"/>
  <c r="D201" i="36"/>
  <c r="D200" i="36"/>
  <c r="D199" i="36"/>
  <c r="D198" i="36"/>
  <c r="D197" i="36"/>
  <c r="D196" i="36"/>
  <c r="D195" i="36"/>
  <c r="D194" i="36"/>
  <c r="D192" i="36"/>
  <c r="D191" i="36"/>
  <c r="D189" i="36"/>
  <c r="D188" i="36"/>
  <c r="D187" i="36"/>
  <c r="D186" i="36"/>
  <c r="D185" i="36"/>
  <c r="D184" i="36"/>
  <c r="D183" i="36"/>
  <c r="D182" i="36"/>
  <c r="D181" i="36"/>
  <c r="D180" i="36"/>
  <c r="D179" i="36"/>
  <c r="D178" i="36"/>
  <c r="D177" i="36"/>
  <c r="D174" i="36"/>
  <c r="D172" i="36"/>
  <c r="D170" i="36"/>
  <c r="D168" i="36"/>
  <c r="D166" i="36"/>
  <c r="D165" i="36"/>
  <c r="D164" i="36"/>
  <c r="D163" i="36"/>
  <c r="D160" i="36"/>
  <c r="D159" i="36"/>
  <c r="D158" i="36"/>
  <c r="D157" i="36"/>
  <c r="D156" i="36"/>
  <c r="D155" i="36"/>
  <c r="D154" i="36"/>
  <c r="D153" i="36"/>
  <c r="D151" i="36"/>
  <c r="D150" i="36"/>
  <c r="D148" i="36"/>
  <c r="D147" i="36"/>
  <c r="D145" i="36"/>
  <c r="D143" i="36"/>
  <c r="D141" i="36"/>
  <c r="D140" i="36"/>
  <c r="D138" i="36"/>
  <c r="D136" i="36"/>
  <c r="D135" i="36"/>
  <c r="D134" i="36"/>
  <c r="D133" i="36"/>
  <c r="D132" i="36"/>
  <c r="D131" i="36"/>
  <c r="D130" i="36"/>
  <c r="D129" i="36"/>
  <c r="D128" i="36"/>
  <c r="D127" i="36"/>
  <c r="D126" i="36"/>
  <c r="D125" i="36"/>
  <c r="D124" i="36"/>
  <c r="D123" i="36"/>
  <c r="D122" i="36"/>
  <c r="D121" i="36"/>
  <c r="D119" i="36"/>
  <c r="D118" i="36"/>
  <c r="D117" i="36"/>
  <c r="D116" i="36"/>
  <c r="D115" i="36"/>
  <c r="D114" i="36"/>
  <c r="D113" i="36"/>
  <c r="D112" i="36"/>
  <c r="D110" i="36"/>
  <c r="D108" i="36"/>
  <c r="D106" i="36"/>
  <c r="D105" i="36"/>
  <c r="D103" i="36"/>
  <c r="D101" i="36"/>
  <c r="D100" i="36"/>
  <c r="D99" i="36"/>
  <c r="D97" i="36"/>
  <c r="D95" i="36"/>
  <c r="D94" i="36"/>
  <c r="D93" i="36"/>
  <c r="D92" i="36"/>
  <c r="D91" i="36"/>
  <c r="D90" i="36"/>
  <c r="D89" i="36"/>
  <c r="D87" i="36"/>
  <c r="D86" i="36"/>
  <c r="D85" i="36"/>
  <c r="D84" i="36"/>
  <c r="D82" i="36"/>
  <c r="D81" i="36"/>
  <c r="D80" i="36"/>
  <c r="D79" i="36"/>
  <c r="D78" i="36"/>
  <c r="D77" i="36"/>
  <c r="D75" i="36"/>
  <c r="D74" i="36"/>
  <c r="D73" i="36"/>
  <c r="D72" i="36"/>
  <c r="D71" i="36"/>
  <c r="D70" i="36"/>
  <c r="D69" i="36"/>
  <c r="D68" i="36"/>
  <c r="D65" i="36"/>
  <c r="D64" i="36"/>
  <c r="D63" i="36"/>
  <c r="D62"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35" i="36"/>
  <c r="D34" i="36"/>
  <c r="D33" i="36"/>
  <c r="D32" i="36"/>
  <c r="D31" i="36"/>
  <c r="D30" i="36"/>
  <c r="D29" i="36"/>
  <c r="D28" i="36"/>
  <c r="D27" i="36"/>
  <c r="D26" i="36"/>
  <c r="D25" i="36"/>
  <c r="D24" i="36"/>
  <c r="D23" i="36"/>
  <c r="D22" i="36"/>
  <c r="D21" i="36"/>
  <c r="D20" i="36"/>
  <c r="D19" i="36"/>
  <c r="D18" i="36"/>
  <c r="D17" i="36"/>
  <c r="D16" i="36"/>
  <c r="D15" i="36"/>
  <c r="D14" i="36"/>
  <c r="D13" i="36"/>
  <c r="D11" i="36"/>
  <c r="D10" i="36"/>
  <c r="D9" i="36"/>
  <c r="D8" i="36"/>
  <c r="D7" i="36"/>
  <c r="D6" i="36"/>
  <c r="D5" i="36"/>
</calcChain>
</file>

<file path=xl/sharedStrings.xml><?xml version="1.0" encoding="utf-8"?>
<sst xmlns="http://schemas.openxmlformats.org/spreadsheetml/2006/main" count="2700" uniqueCount="562">
  <si>
    <t>Garoonバージョン別 機能比較表</t>
    <rPh sb="11" eb="12">
      <t>ベツ</t>
    </rPh>
    <rPh sb="13" eb="15">
      <t>キノウ</t>
    </rPh>
    <rPh sb="15" eb="17">
      <t>ヒカク</t>
    </rPh>
    <rPh sb="17" eb="18">
      <t>ヒョウ</t>
    </rPh>
    <phoneticPr fontId="1"/>
  </si>
  <si>
    <t>←パッケージ版 
過去バージョン</t>
  </si>
  <si>
    <t>パッケージ版
最新バージョン</t>
  </si>
  <si>
    <t>カテゴリ</t>
  </si>
  <si>
    <t>No.</t>
    <phoneticPr fontId="1"/>
  </si>
  <si>
    <t>機能概要</t>
    <rPh sb="0" eb="2">
      <t>キノウ</t>
    </rPh>
    <rPh sb="2" eb="4">
      <t>ガイヨウ</t>
    </rPh>
    <phoneticPr fontId="1"/>
  </si>
  <si>
    <t>パッケージ版
Garoon 5.0</t>
  </si>
  <si>
    <t>パッケージ版
Garoon 5.5</t>
  </si>
  <si>
    <t>パッケージ版
Garoon 5.9</t>
  </si>
  <si>
    <t>パッケージ版
Garoon 5.15</t>
  </si>
  <si>
    <t>パッケージ版
Garoon 6</t>
  </si>
  <si>
    <t>クラウド版
Garoon</t>
  </si>
  <si>
    <t>備考</t>
    <rPh sb="0" eb="2">
      <t>ビコウ</t>
    </rPh>
    <phoneticPr fontId="1"/>
  </si>
  <si>
    <t>利用環境</t>
  </si>
  <si>
    <t>Microsoft Edge</t>
    <phoneticPr fontId="1"/>
  </si>
  <si>
    <t>○</t>
    <phoneticPr fontId="1"/>
  </si>
  <si>
    <t>Androidブラウザ(Chrome)</t>
    <phoneticPr fontId="1"/>
  </si>
  <si>
    <t>×</t>
    <phoneticPr fontId="1"/>
  </si>
  <si>
    <t>V-CUBE ミーティング5との連携</t>
    <rPh sb="16" eb="18">
      <t>レンケイ</t>
    </rPh>
    <phoneticPr fontId="1"/>
  </si>
  <si>
    <t>V-CUBE ミーティング4との連携</t>
    <rPh sb="16" eb="18">
      <t>レンケイ</t>
    </rPh>
    <phoneticPr fontId="1"/>
  </si>
  <si>
    <t>クラウド版では全ての環境を一律にバージョンアップ</t>
    <rPh sb="7" eb="8">
      <t>スベ</t>
    </rPh>
    <rPh sb="10" eb="12">
      <t>カンキョウ</t>
    </rPh>
    <rPh sb="13" eb="15">
      <t>イチリツ</t>
    </rPh>
    <phoneticPr fontId="1"/>
  </si>
  <si>
    <t>システム管理(基本システム)</t>
  </si>
  <si>
    <t>重要なお知らせ</t>
    <rPh sb="0" eb="2">
      <t>ジュウヨウ</t>
    </rPh>
    <rPh sb="4" eb="5">
      <t>シ</t>
    </rPh>
    <phoneticPr fontId="1"/>
  </si>
  <si>
    <t>お知らせを表示</t>
    <rPh sb="1" eb="2">
      <t>シ</t>
    </rPh>
    <rPh sb="5" eb="7">
      <t>ヒョウジ</t>
    </rPh>
    <phoneticPr fontId="1"/>
  </si>
  <si>
    <t>クラウド版ではサービス選択画面でお知らせを表示</t>
    <rPh sb="11" eb="13">
      <t>センタク</t>
    </rPh>
    <rPh sb="13" eb="15">
      <t>ガメン</t>
    </rPh>
    <rPh sb="17" eb="18">
      <t>シ</t>
    </rPh>
    <rPh sb="21" eb="23">
      <t>ヒョウジ</t>
    </rPh>
    <phoneticPr fontId="1"/>
  </si>
  <si>
    <t>動作環境</t>
    <phoneticPr fontId="1"/>
  </si>
  <si>
    <t>サーバーの動作環境を表示</t>
    <rPh sb="10" eb="12">
      <t>ヒョウジ</t>
    </rPh>
    <phoneticPr fontId="1"/>
  </si>
  <si>
    <t>サポート</t>
    <phoneticPr fontId="1"/>
  </si>
  <si>
    <t>サポートへの問い合わせ</t>
    <rPh sb="6" eb="7">
      <t>ト</t>
    </rPh>
    <rPh sb="8" eb="9">
      <t>ア</t>
    </rPh>
    <phoneticPr fontId="1"/>
  </si>
  <si>
    <t>お客様情報</t>
    <rPh sb="1" eb="3">
      <t>キャクサマ</t>
    </rPh>
    <rPh sb="3" eb="5">
      <t>ジョウホウ</t>
    </rPh>
    <phoneticPr fontId="1"/>
  </si>
  <si>
    <t>利用ユーザーの会社情報等の設定</t>
    <rPh sb="0" eb="2">
      <t>リヨウ</t>
    </rPh>
    <rPh sb="7" eb="11">
      <t>カイシャジョウホウ</t>
    </rPh>
    <rPh sb="11" eb="12">
      <t>トウ</t>
    </rPh>
    <rPh sb="13" eb="15">
      <t>セッテイ</t>
    </rPh>
    <phoneticPr fontId="1"/>
  </si>
  <si>
    <t>クラウド版では共通管理で設定</t>
    <rPh sb="7" eb="9">
      <t>キョウツウ</t>
    </rPh>
    <rPh sb="9" eb="11">
      <t>カンリ</t>
    </rPh>
    <rPh sb="12" eb="14">
      <t>セッテイ</t>
    </rPh>
    <phoneticPr fontId="1"/>
  </si>
  <si>
    <t>アプリケーション</t>
  </si>
  <si>
    <t>アプリケーションのデータを初期化</t>
    <rPh sb="13" eb="16">
      <t>ショキカ</t>
    </rPh>
    <phoneticPr fontId="1"/>
  </si>
  <si>
    <t>アプリケーションの個別使用停止</t>
  </si>
  <si>
    <t>アプリケーションの名前変更</t>
  </si>
  <si>
    <t>初期値から変更した場合、アプリケーションIDや、アイコン等で判別する(アイコンの変更不可)</t>
  </si>
  <si>
    <t>アプリケーションごとの利用ユーザー設定</t>
  </si>
  <si>
    <t>ユーザー、組織、ロール単位で設定が可能</t>
  </si>
  <si>
    <t>外部からの利用設定</t>
    <rPh sb="0" eb="2">
      <t>ガイブ</t>
    </rPh>
    <rPh sb="5" eb="7">
      <t>リヨウ</t>
    </rPh>
    <rPh sb="7" eb="9">
      <t>セッテイ</t>
    </rPh>
    <phoneticPr fontId="1"/>
  </si>
  <si>
    <t>外部からのアクセス時に、利用するアプリケーションを設定できる
パッケージ版とクラウド版では、機能差異がある
クラウド版：
・「IPアドレスによる制限」が可能
パッケージ版：
・「IPアドレスによる制限」が可能
・「リモートサービス経由のアクセス」による制限
※パッケージでの外部からの利用設定の設定情報は、クラウド版への移行時に初期化されるので、移行後に再設定が必要</t>
    <rPh sb="36" eb="37">
      <t>バン</t>
    </rPh>
    <rPh sb="42" eb="43">
      <t>バン</t>
    </rPh>
    <rPh sb="46" eb="48">
      <t>キノウ</t>
    </rPh>
    <rPh sb="48" eb="50">
      <t>サイ</t>
    </rPh>
    <rPh sb="58" eb="59">
      <t>バン</t>
    </rPh>
    <rPh sb="72" eb="74">
      <t>セイゲン</t>
    </rPh>
    <rPh sb="76" eb="78">
      <t>カノウ</t>
    </rPh>
    <rPh sb="84" eb="85">
      <t>バン</t>
    </rPh>
    <rPh sb="98" eb="100">
      <t>セイゲン</t>
    </rPh>
    <rPh sb="102" eb="104">
      <t>カノウ</t>
    </rPh>
    <rPh sb="115" eb="117">
      <t>ケイユ</t>
    </rPh>
    <rPh sb="126" eb="128">
      <t>セイゲン</t>
    </rPh>
    <rPh sb="137" eb="139">
      <t>ガイブ</t>
    </rPh>
    <rPh sb="142" eb="144">
      <t>リヨウ</t>
    </rPh>
    <rPh sb="144" eb="146">
      <t>セッテイ</t>
    </rPh>
    <rPh sb="147" eb="149">
      <t>セッテイ</t>
    </rPh>
    <rPh sb="149" eb="151">
      <t>ジョウホウ</t>
    </rPh>
    <rPh sb="157" eb="158">
      <t>バン</t>
    </rPh>
    <rPh sb="160" eb="162">
      <t>イコウ</t>
    </rPh>
    <rPh sb="162" eb="163">
      <t>ジ</t>
    </rPh>
    <rPh sb="164" eb="167">
      <t>ショキカ</t>
    </rPh>
    <rPh sb="173" eb="175">
      <t>イコウ</t>
    </rPh>
    <rPh sb="175" eb="176">
      <t>アト</t>
    </rPh>
    <rPh sb="177" eb="180">
      <t>サイセッテイ</t>
    </rPh>
    <rPh sb="181" eb="183">
      <t>ヒツヨウ</t>
    </rPh>
    <phoneticPr fontId="1"/>
  </si>
  <si>
    <t>ユーザー管理</t>
    <rPh sb="4" eb="6">
      <t>カンリ</t>
    </rPh>
    <phoneticPr fontId="1"/>
  </si>
  <si>
    <t>ユーザー管理機能全般</t>
    <rPh sb="4" eb="6">
      <t>カンリ</t>
    </rPh>
    <rPh sb="6" eb="8">
      <t>キノウ</t>
    </rPh>
    <rPh sb="8" eb="10">
      <t>ゼンパン</t>
    </rPh>
    <phoneticPr fontId="1"/>
  </si>
  <si>
    <t>「ロケール」の設定</t>
    <rPh sb="7" eb="9">
      <t>セッテイ</t>
    </rPh>
    <phoneticPr fontId="1"/>
  </si>
  <si>
    <t>クラウド版ではロケールが存在しない
システム管理者が設定できる項目は、言語・タイムゾーンのみ
(日付時刻の形式はユーザーが設定する必要がある)</t>
    <rPh sb="12" eb="14">
      <t>ソンザイ</t>
    </rPh>
    <rPh sb="26" eb="28">
      <t>セッテイ</t>
    </rPh>
    <rPh sb="31" eb="33">
      <t>コウモク</t>
    </rPh>
    <phoneticPr fontId="1"/>
  </si>
  <si>
    <t>「拠点」の設定</t>
    <rPh sb="1" eb="3">
      <t>キョテン</t>
    </rPh>
    <rPh sb="5" eb="7">
      <t>セッテイ</t>
    </rPh>
    <phoneticPr fontId="1"/>
  </si>
  <si>
    <t>クラウド版ではユーザーが設定する必要がある(管理者は設定できない)</t>
    <rPh sb="12" eb="14">
      <t>セッテイ</t>
    </rPh>
    <rPh sb="16" eb="18">
      <t>ヒツヨウ</t>
    </rPh>
    <rPh sb="22" eb="25">
      <t>カンリシャ</t>
    </rPh>
    <rPh sb="26" eb="28">
      <t>セッテイ</t>
    </rPh>
    <phoneticPr fontId="1"/>
  </si>
  <si>
    <t>ユーザー情報（標準項目）の制御</t>
    <rPh sb="7" eb="9">
      <t>ヒョウジュン</t>
    </rPh>
    <rPh sb="13" eb="15">
      <t>セイギョ</t>
    </rPh>
    <phoneticPr fontId="1"/>
  </si>
  <si>
    <t>△</t>
    <phoneticPr fontId="1"/>
  </si>
  <si>
    <t>クラウド版：
・「使用する」「必須項目」「公開する」の選択ができない
・「ユーザー変更不可」は、項目毎に設定可能（2016年5月アップデートより）</t>
    <rPh sb="9" eb="11">
      <t>シヨウ</t>
    </rPh>
    <rPh sb="15" eb="19">
      <t>ヒッスコウモク</t>
    </rPh>
    <rPh sb="21" eb="23">
      <t>コウカイ</t>
    </rPh>
    <rPh sb="27" eb="29">
      <t>センタク</t>
    </rPh>
    <rPh sb="41" eb="43">
      <t>ヘンコウ</t>
    </rPh>
    <rPh sb="43" eb="45">
      <t>フカ</t>
    </rPh>
    <rPh sb="48" eb="50">
      <t>コウモク</t>
    </rPh>
    <rPh sb="50" eb="51">
      <t>ゴト</t>
    </rPh>
    <rPh sb="52" eb="54">
      <t>セッテイ</t>
    </rPh>
    <rPh sb="54" eb="56">
      <t>カノウ</t>
    </rPh>
    <rPh sb="61" eb="62">
      <t>ネン</t>
    </rPh>
    <rPh sb="63" eb="64">
      <t>ガツ</t>
    </rPh>
    <phoneticPr fontId="1"/>
  </si>
  <si>
    <t>カスタマイズ項目</t>
    <rPh sb="6" eb="8">
      <t>コウモク</t>
    </rPh>
    <phoneticPr fontId="1"/>
  </si>
  <si>
    <t>クラウド版では「文字列(1行)」項目のみ使用可
パッケージからの移行では、以下の項目のみ移行される
　- 文字列(1行) 
　- E-mail 
　- IP電話 
※移行可能項目で、「使用する」になっている項目の上限50個が移行対象となる
※2013年8月のアップデートから、公開/非公開、ユーザーによる変更許可/不許可の設定が可能</t>
    <rPh sb="125" eb="126">
      <t>ネン</t>
    </rPh>
    <rPh sb="127" eb="128">
      <t>ガツ</t>
    </rPh>
    <rPh sb="138" eb="140">
      <t>コウカイ</t>
    </rPh>
    <rPh sb="141" eb="144">
      <t>ヒコウカイ</t>
    </rPh>
    <rPh sb="152" eb="156">
      <t>ヘンコウキョカ</t>
    </rPh>
    <rPh sb="157" eb="160">
      <t>フキョカ</t>
    </rPh>
    <rPh sb="161" eb="163">
      <t>セッテイ</t>
    </rPh>
    <rPh sb="164" eb="166">
      <t>カノウ</t>
    </rPh>
    <phoneticPr fontId="1"/>
  </si>
  <si>
    <t>運用管理権限</t>
    <rPh sb="0" eb="4">
      <t>ウンヨウカンリ</t>
    </rPh>
    <rPh sb="4" eb="6">
      <t>ケンゲン</t>
    </rPh>
    <phoneticPr fontId="1"/>
  </si>
  <si>
    <t>組織の表示名</t>
    <rPh sb="0" eb="2">
      <t>ソシキ</t>
    </rPh>
    <rPh sb="3" eb="6">
      <t>ヒョウジメイ</t>
    </rPh>
    <phoneticPr fontId="1"/>
  </si>
  <si>
    <t>クラウド版ではデフォルト表示+1言語を設定可能(日・中・英の3ヶ国分の設定はできない)</t>
    <rPh sb="12" eb="14">
      <t>ヒョウジ</t>
    </rPh>
    <rPh sb="16" eb="18">
      <t>ゲンゴ</t>
    </rPh>
    <rPh sb="19" eb="21">
      <t>セッテイ</t>
    </rPh>
    <rPh sb="21" eb="23">
      <t>カノウ</t>
    </rPh>
    <rPh sb="24" eb="25">
      <t>ヒ</t>
    </rPh>
    <rPh sb="26" eb="27">
      <t>ナカ</t>
    </rPh>
    <rPh sb="28" eb="29">
      <t>エイ</t>
    </rPh>
    <rPh sb="33" eb="34">
      <t>ブン</t>
    </rPh>
    <rPh sb="35" eb="37">
      <t>セッテイ</t>
    </rPh>
    <phoneticPr fontId="1"/>
  </si>
  <si>
    <t>組織の事前設定</t>
  </si>
  <si>
    <t>異動や組織変更時に、変更後の組織を事前に作成し指定日時に反映可能</t>
  </si>
  <si>
    <t>停止ユーザーを一括で再開</t>
    <rPh sb="0" eb="2">
      <t>テイシ</t>
    </rPh>
    <rPh sb="7" eb="9">
      <t>イッカツ</t>
    </rPh>
    <rPh sb="10" eb="12">
      <t>サイカイ</t>
    </rPh>
    <phoneticPr fontId="1"/>
  </si>
  <si>
    <t>クラウド版では画面上から一括で再開する事はできない(CSVであれば可能)</t>
    <rPh sb="7" eb="9">
      <t>ガメン</t>
    </rPh>
    <rPh sb="9" eb="10">
      <t>ジョウ</t>
    </rPh>
    <rPh sb="12" eb="14">
      <t>イッカツ</t>
    </rPh>
    <rPh sb="15" eb="17">
      <t>サイカイ</t>
    </rPh>
    <rPh sb="19" eb="20">
      <t>コト</t>
    </rPh>
    <rPh sb="33" eb="35">
      <t>カノウ</t>
    </rPh>
    <phoneticPr fontId="1"/>
  </si>
  <si>
    <t>ユーザーのロール選択の許可/不許可</t>
    <rPh sb="8" eb="10">
      <t>センタク</t>
    </rPh>
    <rPh sb="11" eb="13">
      <t>キョカ</t>
    </rPh>
    <rPh sb="14" eb="17">
      <t>フキョカ</t>
    </rPh>
    <phoneticPr fontId="1"/>
  </si>
  <si>
    <t>「予定の公開先、スペースのメンバー、スペースの管理者」の3か所でロール選択が可能</t>
  </si>
  <si>
    <t>ロールの一括削除</t>
    <rPh sb="4" eb="6">
      <t>イッカツ</t>
    </rPh>
    <rPh sb="6" eb="8">
      <t>サクジョ</t>
    </rPh>
    <phoneticPr fontId="1"/>
  </si>
  <si>
    <t>削除ユーザーの復旧</t>
    <rPh sb="0" eb="2">
      <t>サクジョ</t>
    </rPh>
    <rPh sb="7" eb="9">
      <t>フッキュウ</t>
    </rPh>
    <phoneticPr fontId="1"/>
  </si>
  <si>
    <t>パスワードの制限</t>
    <rPh sb="6" eb="8">
      <t>セイゲン</t>
    </rPh>
    <phoneticPr fontId="1"/>
  </si>
  <si>
    <t>空パスワードでのログイン</t>
    <rPh sb="0" eb="1">
      <t>ソラ</t>
    </rPh>
    <phoneticPr fontId="1"/>
  </si>
  <si>
    <t>パスワードの長さ</t>
    <rPh sb="6" eb="7">
      <t>ナガ</t>
    </rPh>
    <phoneticPr fontId="1"/>
  </si>
  <si>
    <t>パッケージ版：0～8文字以上
クラウド版：3～15文字以上</t>
    <rPh sb="5" eb="6">
      <t>バン</t>
    </rPh>
    <rPh sb="25" eb="27">
      <t>モジ</t>
    </rPh>
    <rPh sb="27" eb="29">
      <t>イジョウ</t>
    </rPh>
    <phoneticPr fontId="1"/>
  </si>
  <si>
    <t>パスワードの有効期間</t>
    <rPh sb="6" eb="10">
      <t>ユウコウキカン</t>
    </rPh>
    <phoneticPr fontId="1"/>
  </si>
  <si>
    <t>パッケージ版：1日～999日、無制限
クラウド版：30日～1年、無制限
※クラウド版では特定ユーザーのみ無期限を設定可能</t>
    <rPh sb="5" eb="6">
      <t>バン</t>
    </rPh>
    <rPh sb="58" eb="60">
      <t>カノウ</t>
    </rPh>
    <phoneticPr fontId="1"/>
  </si>
  <si>
    <t>入力文字の制限</t>
    <phoneticPr fontId="1"/>
  </si>
  <si>
    <t>パッケージ版とクラウド版で仕様が異なる
・パッケージ版
　- 半角英字を含める
　　- 大文字小文字を混在させる
　- アラビア数字を含める
　- 特殊文字を含める
　- ログイン名／名前を含めない
・クラウド版
　- アルファベットと数字を含める
　- アルファベット、数字と記号を含める
　- ログイン名と同じパスワードの使用をユーザーに許可する</t>
    <rPh sb="5" eb="6">
      <t>バン</t>
    </rPh>
    <rPh sb="13" eb="15">
      <t>シヨウ</t>
    </rPh>
    <rPh sb="16" eb="17">
      <t>コト</t>
    </rPh>
    <rPh sb="27" eb="28">
      <t>バン</t>
    </rPh>
    <rPh sb="155" eb="156">
      <t>メイ</t>
    </rPh>
    <rPh sb="157" eb="158">
      <t>オナ</t>
    </rPh>
    <rPh sb="165" eb="167">
      <t>シヨウ</t>
    </rPh>
    <rPh sb="173" eb="175">
      <t>キョカ</t>
    </rPh>
    <phoneticPr fontId="1"/>
  </si>
  <si>
    <t>有効期限の通知</t>
    <rPh sb="0" eb="4">
      <t>ユウコウキゲン</t>
    </rPh>
    <rPh sb="5" eb="7">
      <t>ツウチ</t>
    </rPh>
    <phoneticPr fontId="1"/>
  </si>
  <si>
    <t>クラウド版では有効期限切れ前に通知できない</t>
    <rPh sb="7" eb="11">
      <t>ユウコウキゲン</t>
    </rPh>
    <rPh sb="11" eb="12">
      <t>キ</t>
    </rPh>
    <rPh sb="13" eb="14">
      <t>マエ</t>
    </rPh>
    <rPh sb="15" eb="17">
      <t>ツウチ</t>
    </rPh>
    <phoneticPr fontId="1"/>
  </si>
  <si>
    <t>認証</t>
    <rPh sb="0" eb="2">
      <t>ニンショウ</t>
    </rPh>
    <phoneticPr fontId="1"/>
  </si>
  <si>
    <t>認証方式</t>
    <rPh sb="0" eb="2">
      <t>ニンショウ</t>
    </rPh>
    <rPh sb="2" eb="4">
      <t>ホウシキ</t>
    </rPh>
    <phoneticPr fontId="1"/>
  </si>
  <si>
    <t>クラウド版では認証機能が無いため、以下の機能が利用できない
　・サイボウズ共通認証/オープン統合認証Ver.2
　・認証データベースにLDAP(AD)を設定(AD認証)
　・環境変数認証(統合Windows認証を含む)
※クラウド版では、他システムからGaroonに対して、ログイン名・パスワードをPOSTする方法を廃止(2014年7月のアップデートより)</t>
    <rPh sb="7" eb="9">
      <t>ニンショウ</t>
    </rPh>
    <rPh sb="9" eb="11">
      <t>キノウ</t>
    </rPh>
    <rPh sb="12" eb="13">
      <t>ナ</t>
    </rPh>
    <rPh sb="17" eb="19">
      <t>イカ</t>
    </rPh>
    <rPh sb="20" eb="22">
      <t>キノウ</t>
    </rPh>
    <rPh sb="23" eb="25">
      <t>リヨウ</t>
    </rPh>
    <rPh sb="58" eb="60">
      <t>ニンショウ</t>
    </rPh>
    <rPh sb="76" eb="78">
      <t>セッテイ</t>
    </rPh>
    <rPh sb="81" eb="83">
      <t>ニンショウ</t>
    </rPh>
    <rPh sb="87" eb="91">
      <t>カンキョウヘンスウ</t>
    </rPh>
    <rPh sb="91" eb="93">
      <t>ニンショウ</t>
    </rPh>
    <rPh sb="94" eb="96">
      <t>トウゴウ</t>
    </rPh>
    <rPh sb="103" eb="105">
      <t>ニンショウ</t>
    </rPh>
    <rPh sb="106" eb="107">
      <t>フク</t>
    </rPh>
    <rPh sb="119" eb="120">
      <t>タ</t>
    </rPh>
    <rPh sb="155" eb="157">
      <t>ホウホウ</t>
    </rPh>
    <rPh sb="158" eb="160">
      <t>ハイシ</t>
    </rPh>
    <phoneticPr fontId="1"/>
  </si>
  <si>
    <t>複数認証機能</t>
    <rPh sb="0" eb="2">
      <t>フクスウ</t>
    </rPh>
    <rPh sb="2" eb="4">
      <t>ニンショウ</t>
    </rPh>
    <rPh sb="4" eb="6">
      <t>キノウ</t>
    </rPh>
    <phoneticPr fontId="1"/>
  </si>
  <si>
    <t>ログイン認証時に、ユーザーごとにどの認証方式（標準認証またはLDAP認証）で認証するかを設定可能</t>
    <phoneticPr fontId="1"/>
  </si>
  <si>
    <t>シングルサインオン</t>
    <phoneticPr fontId="1"/>
  </si>
  <si>
    <t>クラウド版では、他システムとのシングルサインオン時は「SAML認証」を使用</t>
    <rPh sb="24" eb="25">
      <t>ジ</t>
    </rPh>
    <rPh sb="31" eb="33">
      <t>ニンショウ</t>
    </rPh>
    <rPh sb="35" eb="37">
      <t>シヨウ</t>
    </rPh>
    <phoneticPr fontId="1"/>
  </si>
  <si>
    <t>ファイルのサイズ制限</t>
    <phoneticPr fontId="1"/>
  </si>
  <si>
    <t>パッケージ版：（無制限）の設定が可能だが、添付可能なファイルサイズの上限は300MB。
クラウド版：（無制限）の設定を廃止し、1GBの設定を追加。添付可能なファイルサイズの上限は1GB。</t>
    <rPh sb="5" eb="6">
      <t>バン</t>
    </rPh>
    <rPh sb="8" eb="11">
      <t>ムセイゲン</t>
    </rPh>
    <rPh sb="13" eb="15">
      <t>セッテイ</t>
    </rPh>
    <rPh sb="16" eb="18">
      <t>カノウ</t>
    </rPh>
    <rPh sb="21" eb="23">
      <t>テンプ</t>
    </rPh>
    <rPh sb="23" eb="25">
      <t>カノウ</t>
    </rPh>
    <rPh sb="34" eb="36">
      <t>ジョウゲン</t>
    </rPh>
    <rPh sb="48" eb="49">
      <t>バン</t>
    </rPh>
    <rPh sb="51" eb="54">
      <t>ムセイゲン</t>
    </rPh>
    <rPh sb="56" eb="58">
      <t>セッテイ</t>
    </rPh>
    <rPh sb="59" eb="61">
      <t>ハイシ</t>
    </rPh>
    <rPh sb="67" eb="69">
      <t>セッテイ</t>
    </rPh>
    <rPh sb="70" eb="72">
      <t>ツイカ</t>
    </rPh>
    <rPh sb="73" eb="75">
      <t>テンプ</t>
    </rPh>
    <rPh sb="75" eb="77">
      <t>カノウ</t>
    </rPh>
    <rPh sb="86" eb="88">
      <t>ジョウゲン</t>
    </rPh>
    <phoneticPr fontId="1"/>
  </si>
  <si>
    <t>個人設定の初期値</t>
    <rPh sb="0" eb="2">
      <t>コジン</t>
    </rPh>
    <rPh sb="2" eb="4">
      <t>セッテイ</t>
    </rPh>
    <rPh sb="5" eb="8">
      <t>ショキチ</t>
    </rPh>
    <phoneticPr fontId="1"/>
  </si>
  <si>
    <t>クラウド版では、個人設定の初期値を既存ユーザーへ適用可能</t>
    <rPh sb="4" eb="5">
      <t>バン</t>
    </rPh>
    <rPh sb="8" eb="10">
      <t>コジン</t>
    </rPh>
    <rPh sb="10" eb="12">
      <t>セッテイ</t>
    </rPh>
    <rPh sb="13" eb="16">
      <t>ショキチ</t>
    </rPh>
    <rPh sb="17" eb="19">
      <t>キゾン</t>
    </rPh>
    <rPh sb="24" eb="26">
      <t>テキヨウ</t>
    </rPh>
    <rPh sb="26" eb="28">
      <t>カノウ</t>
    </rPh>
    <phoneticPr fontId="1"/>
  </si>
  <si>
    <t>画面(デザインの設定)</t>
    <rPh sb="0" eb="2">
      <t>ガメン</t>
    </rPh>
    <rPh sb="8" eb="10">
      <t>セッテイ</t>
    </rPh>
    <phoneticPr fontId="1"/>
  </si>
  <si>
    <t>デザインの設定</t>
    <rPh sb="5" eb="7">
      <t>セッテイ</t>
    </rPh>
    <phoneticPr fontId="1"/>
  </si>
  <si>
    <t>パッケージ版：40種類
クラウド版：41種類 全テーマのヘッダーが新デザイン</t>
  </si>
  <si>
    <t>画面</t>
  </si>
  <si>
    <t>全ユーザー画面の一般設定を一括変更可能</t>
  </si>
  <si>
    <t>ロギング</t>
    <phoneticPr fontId="1"/>
  </si>
  <si>
    <t>システムログへの出力</t>
    <rPh sb="8" eb="10">
      <t>シュツリョク</t>
    </rPh>
    <phoneticPr fontId="1"/>
  </si>
  <si>
    <t>ログの削除</t>
    <rPh sb="3" eb="5">
      <t>サクジョ</t>
    </rPh>
    <phoneticPr fontId="1"/>
  </si>
  <si>
    <t>クラウド版ではログの削除はできない</t>
    <rPh sb="10" eb="12">
      <t>サクジョ</t>
    </rPh>
    <phoneticPr fontId="1"/>
  </si>
  <si>
    <t>ログ一覧</t>
    <rPh sb="2" eb="4">
      <t>イチラン</t>
    </rPh>
    <phoneticPr fontId="1"/>
  </si>
  <si>
    <t>パッケージ版：3ヶ月前までのログが表示される(common.iniで変更可能)
クラウド版：6週間前までのログが表示される</t>
    <rPh sb="5" eb="6">
      <t>バン</t>
    </rPh>
    <rPh sb="47" eb="50">
      <t>シュウカンマエ</t>
    </rPh>
    <rPh sb="56" eb="58">
      <t>ヒョウジ</t>
    </rPh>
    <phoneticPr fontId="1"/>
  </si>
  <si>
    <t>ログの書き出し</t>
    <rPh sb="3" eb="4">
      <t>カ</t>
    </rPh>
    <rPh sb="5" eb="6">
      <t>ダ</t>
    </rPh>
    <phoneticPr fontId="1"/>
  </si>
  <si>
    <t>クラウド版では共通管理から書き出し可能</t>
    <rPh sb="7" eb="9">
      <t>キョウツウ</t>
    </rPh>
    <rPh sb="9" eb="11">
      <t>カンリ</t>
    </rPh>
    <rPh sb="13" eb="14">
      <t>カ</t>
    </rPh>
    <rPh sb="15" eb="16">
      <t>ダ</t>
    </rPh>
    <rPh sb="17" eb="19">
      <t>カノウ</t>
    </rPh>
    <phoneticPr fontId="1"/>
  </si>
  <si>
    <t>アーカイブの設定</t>
    <rPh sb="6" eb="8">
      <t>セッテイ</t>
    </rPh>
    <phoneticPr fontId="1"/>
  </si>
  <si>
    <t>パッケージ版：3ヶ月より古いログをアーカイブ
クラウド版：6週間より古いログをアーカイブ</t>
    <rPh sb="5" eb="6">
      <t>バン</t>
    </rPh>
    <rPh sb="30" eb="32">
      <t>シュウカン</t>
    </rPh>
    <rPh sb="34" eb="35">
      <t>フル</t>
    </rPh>
    <phoneticPr fontId="1"/>
  </si>
  <si>
    <t>ライセンス</t>
    <phoneticPr fontId="1"/>
  </si>
  <si>
    <t>クラウド版ではcybozu.com Storeにて管理</t>
    <rPh sb="25" eb="27">
      <t>カンリ</t>
    </rPh>
    <phoneticPr fontId="1"/>
  </si>
  <si>
    <t>システムメールアカウント</t>
  </si>
  <si>
    <t>組み込みメールサーバーの利用</t>
    <rPh sb="0" eb="1">
      <t>ク</t>
    </rPh>
    <rPh sb="2" eb="3">
      <t>コ</t>
    </rPh>
    <rPh sb="12" eb="14">
      <t>リヨウ</t>
    </rPh>
    <phoneticPr fontId="1"/>
  </si>
  <si>
    <t>パッケージ版には「組み込みメールサーバーを使用する」が存在しない</t>
    <rPh sb="5" eb="6">
      <t>バン</t>
    </rPh>
    <rPh sb="9" eb="10">
      <t>ク</t>
    </rPh>
    <rPh sb="11" eb="12">
      <t>コ</t>
    </rPh>
    <phoneticPr fontId="1"/>
  </si>
  <si>
    <t>pop before smtp の設定</t>
    <rPh sb="17" eb="19">
      <t>セッテイ</t>
    </rPh>
    <phoneticPr fontId="1"/>
  </si>
  <si>
    <t>クラウド版ではpop before smtpを廃止（2014年2月アップデートより）</t>
  </si>
  <si>
    <t>Webプロキシ</t>
    <phoneticPr fontId="1"/>
  </si>
  <si>
    <t>ローカライズ(一般設定)</t>
    <rPh sb="7" eb="11">
      <t>イッパンセッテイ</t>
    </rPh>
    <phoneticPr fontId="1"/>
  </si>
  <si>
    <t>画面表示の多言語対応</t>
    <rPh sb="0" eb="2">
      <t>ガメン</t>
    </rPh>
    <rPh sb="2" eb="4">
      <t>ヒョウジ</t>
    </rPh>
    <rPh sb="5" eb="8">
      <t>タゲンゴ</t>
    </rPh>
    <rPh sb="8" eb="10">
      <t>タイオウ</t>
    </rPh>
    <phoneticPr fontId="1"/>
  </si>
  <si>
    <t>日本語、英語、中国語（簡体字）、中国語（繁体字）の4言語</t>
    <rPh sb="0" eb="3">
      <t>ニホンゴ</t>
    </rPh>
    <rPh sb="4" eb="6">
      <t>エイゴ</t>
    </rPh>
    <rPh sb="7" eb="10">
      <t>チュウゴクゴ</t>
    </rPh>
    <rPh sb="11" eb="14">
      <t>カンタイジ</t>
    </rPh>
    <rPh sb="16" eb="19">
      <t>チュウゴクゴ</t>
    </rPh>
    <rPh sb="20" eb="23">
      <t>ハンタイジ</t>
    </rPh>
    <rPh sb="26" eb="28">
      <t>ゲンゴ</t>
    </rPh>
    <phoneticPr fontId="1"/>
  </si>
  <si>
    <t>選択可能な言語</t>
    <phoneticPr fontId="1"/>
  </si>
  <si>
    <t>よく使うタイムゾーン</t>
    <phoneticPr fontId="1"/>
  </si>
  <si>
    <t>ロケール/拠点の変更許可</t>
    <phoneticPr fontId="1"/>
  </si>
  <si>
    <t>ユーザー情報に英語表記の入力欄を使用する</t>
    <rPh sb="4" eb="6">
      <t>ジョウホウ</t>
    </rPh>
    <rPh sb="7" eb="9">
      <t>エイゴ</t>
    </rPh>
    <rPh sb="9" eb="11">
      <t>ヒョウキ</t>
    </rPh>
    <rPh sb="12" eb="15">
      <t>ニュウリョクラン</t>
    </rPh>
    <rPh sb="16" eb="18">
      <t>シヨウ</t>
    </rPh>
    <phoneticPr fontId="1"/>
  </si>
  <si>
    <t>ロケールの初期値</t>
    <rPh sb="5" eb="8">
      <t>ショキチ</t>
    </rPh>
    <phoneticPr fontId="1"/>
  </si>
  <si>
    <t>クラウド版ではユーザーのロケールの初期値にはならない
(スケジューリングサービスやシステムで実行される初期値として使われる)</t>
    <phoneticPr fontId="1"/>
  </si>
  <si>
    <t>ロケール</t>
    <phoneticPr fontId="1"/>
  </si>
  <si>
    <t>クラウド版ではロケールが存在しない</t>
    <phoneticPr fontId="1"/>
  </si>
  <si>
    <t>API</t>
    <phoneticPr fontId="1"/>
  </si>
  <si>
    <t>プロキシAPIの設定</t>
    <rPh sb="8" eb="10">
      <t>セッテイ</t>
    </rPh>
    <phoneticPr fontId="1"/>
  </si>
  <si>
    <t>Garoonから外部のJavaScript APIを実行可能</t>
    <rPh sb="8" eb="10">
      <t>ガイブ</t>
    </rPh>
    <rPh sb="26" eb="28">
      <t>ジッコウ</t>
    </rPh>
    <rPh sb="28" eb="30">
      <t>カノウ</t>
    </rPh>
    <phoneticPr fontId="1"/>
  </si>
  <si>
    <t>カスタマイズ</t>
    <phoneticPr fontId="1"/>
  </si>
  <si>
    <t>JavaScript / CSSによるカスタマイズ</t>
    <phoneticPr fontId="1"/>
  </si>
  <si>
    <t>JavaScript / CSSファイルを適用して、PC表示でのユーザーの操作画面をカスタマイズ可能</t>
    <rPh sb="21" eb="23">
      <t>テキヨウ</t>
    </rPh>
    <rPh sb="28" eb="30">
      <t>ヒョウジ</t>
    </rPh>
    <rPh sb="37" eb="39">
      <t>ソウサ</t>
    </rPh>
    <rPh sb="39" eb="41">
      <t>ガメン</t>
    </rPh>
    <rPh sb="48" eb="50">
      <t>カノウ</t>
    </rPh>
    <phoneticPr fontId="1"/>
  </si>
  <si>
    <t>カレンダー</t>
    <phoneticPr fontId="1"/>
  </si>
  <si>
    <t>日本の祝日データの自動取り込み</t>
    <rPh sb="0" eb="2">
      <t xml:space="preserve">ニホｎ </t>
    </rPh>
    <rPh sb="3" eb="5">
      <t>ｓｙ</t>
    </rPh>
    <rPh sb="9" eb="12">
      <t xml:space="preserve">ジドウトリコミ </t>
    </rPh>
    <phoneticPr fontId="1"/>
  </si>
  <si>
    <t>クラウド版およびGaroon 6.0以降：祝日データの自動取り込みが可能に</t>
    <rPh sb="4" eb="5">
      <t>バン</t>
    </rPh>
    <rPh sb="18" eb="20">
      <t>イコウ</t>
    </rPh>
    <phoneticPr fontId="1"/>
  </si>
  <si>
    <t>システム管理(各アプリケーション)</t>
  </si>
  <si>
    <t>ポータル</t>
    <phoneticPr fontId="1"/>
  </si>
  <si>
    <t>テンプレートから追加する</t>
    <rPh sb="8" eb="10">
      <t>ツイカ</t>
    </rPh>
    <phoneticPr fontId="1"/>
  </si>
  <si>
    <t>運用管理権限移譲</t>
  </si>
  <si>
    <t>ポータル/ポートレットグループ</t>
  </si>
  <si>
    <t>最初に表示するポータルの設定の使用権限</t>
    <phoneticPr fontId="1"/>
  </si>
  <si>
    <t>最初に表示するポータルを選択できるユーザーを設定できる</t>
    <rPh sb="0" eb="2">
      <t>サイショ</t>
    </rPh>
    <rPh sb="3" eb="5">
      <t>ヒョウジ</t>
    </rPh>
    <rPh sb="22" eb="24">
      <t>セッテイ</t>
    </rPh>
    <phoneticPr fontId="1"/>
  </si>
  <si>
    <t>ポートレットの設定</t>
    <rPh sb="7" eb="9">
      <t>セッテイ</t>
    </rPh>
    <phoneticPr fontId="1"/>
  </si>
  <si>
    <t>表示名の変更</t>
    <rPh sb="0" eb="2">
      <t>ヒョウジ</t>
    </rPh>
    <rPh sb="2" eb="3">
      <t>メイ</t>
    </rPh>
    <rPh sb="4" eb="6">
      <t>ヘンコウ</t>
    </rPh>
    <phoneticPr fontId="1"/>
  </si>
  <si>
    <t>ポートレット（※）の表示名を、「表示名＋カテゴリ名（フォルダ名）」にするか、「カテゴリ名（フォルダ名）」にするか、設定が可能。
（※）対象のポートレット
 ・「リンク集」ポートレット
 ・「メッセージ」ポートレット
 ・「掲示板」ポートレット
 ・「ファイル管理」ポートレット
 ・「メール」ポートレット
 ・「ワークフロー」ポートレット
 ・「マルチレポート」ポートレット</t>
  </si>
  <si>
    <t>ポートレットの設定(通知一覧)</t>
    <rPh sb="10" eb="12">
      <t>ツウチ</t>
    </rPh>
    <rPh sb="12" eb="14">
      <t>イチラン</t>
    </rPh>
    <phoneticPr fontId="1"/>
  </si>
  <si>
    <t>デザインの切り替え</t>
    <rPh sb="5" eb="6">
      <t>キ</t>
    </rPh>
    <rPh sb="7" eb="8">
      <t>カ</t>
    </rPh>
    <phoneticPr fontId="1"/>
  </si>
  <si>
    <t>通知内容を1行表示と複数行表示で選択できる</t>
    <rPh sb="0" eb="2">
      <t>ツウチ</t>
    </rPh>
    <rPh sb="2" eb="4">
      <t>ナイヨウ</t>
    </rPh>
    <rPh sb="6" eb="7">
      <t>ギョウ</t>
    </rPh>
    <rPh sb="7" eb="9">
      <t>ヒョウジ</t>
    </rPh>
    <rPh sb="10" eb="13">
      <t>フクスウギョウ</t>
    </rPh>
    <rPh sb="13" eb="15">
      <t>ヒョウジ</t>
    </rPh>
    <rPh sb="16" eb="18">
      <t>センタク</t>
    </rPh>
    <phoneticPr fontId="1"/>
  </si>
  <si>
    <t>PHPポートレット</t>
    <phoneticPr fontId="1"/>
  </si>
  <si>
    <t>PHPポートレット機能全般</t>
    <rPh sb="9" eb="13">
      <t>キノウゼンパン</t>
    </rPh>
    <phoneticPr fontId="1"/>
  </si>
  <si>
    <t>HTMLポートレット</t>
    <phoneticPr fontId="1"/>
  </si>
  <si>
    <t>HTMLポートレットで使用できるパラメーター</t>
    <phoneticPr fontId="1"/>
  </si>
  <si>
    <t>クラウド版では%Password%、%session_password%が利用できない
クラウド版ではカスタマイズ項目のパラメータを利用することができる
%grn.common.login.login.extension.カスタマイズ項目の項目コード%</t>
    <phoneticPr fontId="1"/>
  </si>
  <si>
    <t>スペース</t>
    <phoneticPr fontId="1"/>
  </si>
  <si>
    <t>一般設定</t>
    <rPh sb="0" eb="2">
      <t>イッパン</t>
    </rPh>
    <rPh sb="2" eb="4">
      <t>セッテイ</t>
    </rPh>
    <phoneticPr fontId="1"/>
  </si>
  <si>
    <t>公開方法の初期値</t>
    <rPh sb="0" eb="2">
      <t>コウカイ</t>
    </rPh>
    <rPh sb="2" eb="4">
      <t>ホウホウ</t>
    </rPh>
    <rPh sb="5" eb="8">
      <t>ショキチ</t>
    </rPh>
    <phoneticPr fontId="1"/>
  </si>
  <si>
    <t>スペース作成時の公開方法（公開/非公開）の初期値を設定できる</t>
    <rPh sb="4" eb="6">
      <t>サクセイ</t>
    </rPh>
    <rPh sb="6" eb="7">
      <t>ジ</t>
    </rPh>
    <rPh sb="8" eb="10">
      <t>コウカイ</t>
    </rPh>
    <rPh sb="10" eb="12">
      <t>ホウホウ</t>
    </rPh>
    <rPh sb="13" eb="15">
      <t>コウカイ</t>
    </rPh>
    <rPh sb="16" eb="19">
      <t>ヒコウカイ</t>
    </rPh>
    <rPh sb="21" eb="24">
      <t>ショキチ</t>
    </rPh>
    <rPh sb="25" eb="27">
      <t>セッテイ</t>
    </rPh>
    <phoneticPr fontId="1"/>
  </si>
  <si>
    <t>使用期限の無制限設定</t>
    <rPh sb="0" eb="2">
      <t>シヨウ</t>
    </rPh>
    <rPh sb="2" eb="4">
      <t>キゲン</t>
    </rPh>
    <rPh sb="5" eb="8">
      <t>ムセイゲン</t>
    </rPh>
    <rPh sb="8" eb="10">
      <t>セッテイ</t>
    </rPh>
    <phoneticPr fontId="1"/>
  </si>
  <si>
    <t>使用期限の無制限設定を許可するかどうかを設定できる</t>
    <rPh sb="0" eb="2">
      <t>シヨウ</t>
    </rPh>
    <rPh sb="2" eb="4">
      <t>キゲン</t>
    </rPh>
    <rPh sb="5" eb="8">
      <t>ムセイゲン</t>
    </rPh>
    <rPh sb="8" eb="10">
      <t>セッテイ</t>
    </rPh>
    <rPh sb="11" eb="13">
      <t>キョカ</t>
    </rPh>
    <rPh sb="20" eb="22">
      <t>セッテイ</t>
    </rPh>
    <phoneticPr fontId="1"/>
  </si>
  <si>
    <t>使用期限の初期値</t>
    <rPh sb="0" eb="2">
      <t>シヨウ</t>
    </rPh>
    <rPh sb="2" eb="4">
      <t>キゲン</t>
    </rPh>
    <rPh sb="5" eb="8">
      <t>ショキチ</t>
    </rPh>
    <phoneticPr fontId="1"/>
  </si>
  <si>
    <t>スペース作成時の使用期限の初期値を設定できる</t>
    <rPh sb="4" eb="6">
      <t>サクセイ</t>
    </rPh>
    <rPh sb="6" eb="7">
      <t>ジ</t>
    </rPh>
    <rPh sb="8" eb="10">
      <t>シヨウ</t>
    </rPh>
    <rPh sb="10" eb="12">
      <t>キゲン</t>
    </rPh>
    <rPh sb="13" eb="16">
      <t>ショキチ</t>
    </rPh>
    <rPh sb="17" eb="19">
      <t>セッテイ</t>
    </rPh>
    <phoneticPr fontId="1"/>
  </si>
  <si>
    <t>共有ToDoポートレット</t>
    <rPh sb="0" eb="2">
      <t>キョウユウ</t>
    </rPh>
    <phoneticPr fontId="1"/>
  </si>
  <si>
    <t>2種類のポートレット
・担当ToDo
・依頼ToDo</t>
    <rPh sb="1" eb="3">
      <t>シュルイ</t>
    </rPh>
    <rPh sb="12" eb="14">
      <t>タントウ</t>
    </rPh>
    <rPh sb="20" eb="22">
      <t>イライ</t>
    </rPh>
    <phoneticPr fontId="1"/>
  </si>
  <si>
    <t>カテゴリーの設定</t>
  </si>
  <si>
    <t>管理者権限</t>
  </si>
  <si>
    <t>管理者は、メンバーの変更、コメントの削除、ディスカッションの削除、スペースの削除 の権限を持つ
使用期限切れのスペースを一括削除可能</t>
  </si>
  <si>
    <t>kintone連携</t>
    <rPh sb="7" eb="9">
      <t>レンケイ</t>
    </rPh>
    <phoneticPr fontId="1"/>
  </si>
  <si>
    <t>kintone連携機能全般</t>
    <rPh sb="9" eb="11">
      <t>キノウ</t>
    </rPh>
    <rPh sb="11" eb="13">
      <t>ゼンパン</t>
    </rPh>
    <phoneticPr fontId="1"/>
  </si>
  <si>
    <t>スケジュール</t>
    <phoneticPr fontId="1"/>
  </si>
  <si>
    <t>一般設定</t>
    <rPh sb="0" eb="4">
      <t>イッパンセッテイ</t>
    </rPh>
    <phoneticPr fontId="1"/>
  </si>
  <si>
    <t>公開方法の初期値</t>
    <rPh sb="0" eb="2">
      <t>コウカイ</t>
    </rPh>
    <rPh sb="2" eb="4">
      <t>ホウホウ</t>
    </rPh>
    <rPh sb="5" eb="7">
      <t>ショキ</t>
    </rPh>
    <rPh sb="7" eb="8">
      <t>アタイ</t>
    </rPh>
    <phoneticPr fontId="1"/>
  </si>
  <si>
    <t>予定登録時の公開方法（公開/非公開）の初期値を設定できる
20.11より「公開先を指定する」は廃止。</t>
    <rPh sb="0" eb="2">
      <t>ヨテイ</t>
    </rPh>
    <rPh sb="2" eb="4">
      <t>トウロク</t>
    </rPh>
    <rPh sb="4" eb="5">
      <t>ジ</t>
    </rPh>
    <rPh sb="6" eb="8">
      <t>コウカイ</t>
    </rPh>
    <rPh sb="8" eb="10">
      <t>ホウホウ</t>
    </rPh>
    <rPh sb="11" eb="13">
      <t>コウカイ</t>
    </rPh>
    <rPh sb="14" eb="17">
      <t>ヒコウカイ</t>
    </rPh>
    <rPh sb="19" eb="22">
      <t>ショキチ</t>
    </rPh>
    <rPh sb="23" eb="25">
      <t>セッテイ</t>
    </rPh>
    <rPh sb="37" eb="40">
      <t>コウカイサキ</t>
    </rPh>
    <rPh sb="41" eb="43">
      <t>シテイ</t>
    </rPh>
    <rPh sb="47" eb="49">
      <t>ハイシ</t>
    </rPh>
    <phoneticPr fontId="1"/>
  </si>
  <si>
    <t>共有先に組織/ロールを指定</t>
    <rPh sb="4" eb="6">
      <t>ソシキ</t>
    </rPh>
    <rPh sb="11" eb="13">
      <t>シテイ</t>
    </rPh>
    <phoneticPr fontId="1"/>
  </si>
  <si>
    <t>共有先に、組織/ロールを設定できるかどうかを設定できる
20.11より公開先を共有先に文言変更。</t>
    <rPh sb="5" eb="7">
      <t>ソシキ</t>
    </rPh>
    <rPh sb="12" eb="14">
      <t>セッテイ</t>
    </rPh>
    <rPh sb="22" eb="24">
      <t>セッテイ</t>
    </rPh>
    <rPh sb="35" eb="38">
      <t>コウカイサキ</t>
    </rPh>
    <rPh sb="39" eb="41">
      <t>キョウユウ</t>
    </rPh>
    <rPh sb="41" eb="42">
      <t>サキ</t>
    </rPh>
    <rPh sb="43" eb="45">
      <t>モンゴン</t>
    </rPh>
    <rPh sb="45" eb="47">
      <t>ヘンコウ</t>
    </rPh>
    <phoneticPr fontId="1"/>
  </si>
  <si>
    <t>共有先ユーザーへの通知ON/OFF</t>
    <rPh sb="9" eb="11">
      <t>ツウチ</t>
    </rPh>
    <phoneticPr fontId="1"/>
  </si>
  <si>
    <t>共有先ユーザーに通知するかどうかを設定できる
20.11より公開先を共有先に文言変更。</t>
    <rPh sb="8" eb="10">
      <t>ツウチ</t>
    </rPh>
    <rPh sb="17" eb="19">
      <t>セッテイ</t>
    </rPh>
    <phoneticPr fontId="1"/>
  </si>
  <si>
    <t>出欠確認</t>
    <rPh sb="0" eb="2">
      <t>シュッケツ</t>
    </rPh>
    <rPh sb="2" eb="4">
      <t>カクニン</t>
    </rPh>
    <phoneticPr fontId="1"/>
  </si>
  <si>
    <t>出欠確認の利用有無を選択できる</t>
    <rPh sb="0" eb="2">
      <t>シュッケツ</t>
    </rPh>
    <rPh sb="2" eb="4">
      <t>カクニン</t>
    </rPh>
    <rPh sb="5" eb="7">
      <t>リヨウ</t>
    </rPh>
    <rPh sb="7" eb="9">
      <t>ウム</t>
    </rPh>
    <rPh sb="10" eb="12">
      <t>センタク</t>
    </rPh>
    <phoneticPr fontId="1"/>
  </si>
  <si>
    <t>繰り返し予定の登録期間で3年と5年が選択可能</t>
    <rPh sb="13" eb="14">
      <t>ネン</t>
    </rPh>
    <rPh sb="16" eb="17">
      <t>ネン</t>
    </rPh>
    <rPh sb="18" eb="22">
      <t>センタクカノウ</t>
    </rPh>
    <phoneticPr fontId="1"/>
  </si>
  <si>
    <t>クラウド版23.5、およびGaroon 6.0以降、繰り返し予定の期間で３年と5年を設定できるように</t>
  </si>
  <si>
    <t>予定メニューの設定</t>
    <phoneticPr fontId="1"/>
  </si>
  <si>
    <t>予定メニューの色を設定できる</t>
    <rPh sb="0" eb="2">
      <t xml:space="preserve">ヨテイ </t>
    </rPh>
    <rPh sb="7" eb="8">
      <t xml:space="preserve">イロ </t>
    </rPh>
    <rPh sb="9" eb="11">
      <t xml:space="preserve">セッテイ </t>
    </rPh>
    <phoneticPr fontId="1"/>
  </si>
  <si>
    <t>22.2より予定メニューの色が9色から20色から選べる</t>
    <rPh sb="6" eb="8">
      <t>ヨテイメニ</t>
    </rPh>
    <rPh sb="13" eb="14">
      <t xml:space="preserve">イロ </t>
    </rPh>
    <rPh sb="16" eb="17">
      <t xml:space="preserve">ショク </t>
    </rPh>
    <rPh sb="21" eb="22">
      <t xml:space="preserve">ショク </t>
    </rPh>
    <rPh sb="24" eb="25">
      <t xml:space="preserve">エラベル </t>
    </rPh>
    <phoneticPr fontId="1"/>
  </si>
  <si>
    <t>施設予約の設定</t>
    <rPh sb="0" eb="2">
      <t>シセツ</t>
    </rPh>
    <rPh sb="2" eb="4">
      <t>ヨヤク</t>
    </rPh>
    <rPh sb="5" eb="7">
      <t>セッテイ</t>
    </rPh>
    <phoneticPr fontId="1"/>
  </si>
  <si>
    <t>予約設定の可能な期間</t>
    <rPh sb="0" eb="2">
      <t>ヨヤク</t>
    </rPh>
    <rPh sb="2" eb="4">
      <t>セッテイ</t>
    </rPh>
    <rPh sb="5" eb="7">
      <t>カノウ</t>
    </rPh>
    <rPh sb="8" eb="10">
      <t>キカン</t>
    </rPh>
    <phoneticPr fontId="1"/>
  </si>
  <si>
    <t xml:space="preserve">「予約設定の可能な期間」を「無制限」＋「数値（1～999）」で指定可能
</t>
  </si>
  <si>
    <t>施設の利用申請</t>
    <rPh sb="0" eb="2">
      <t>シセツ</t>
    </rPh>
    <rPh sb="3" eb="5">
      <t>リヨウ</t>
    </rPh>
    <rPh sb="5" eb="7">
      <t>シンセイ</t>
    </rPh>
    <phoneticPr fontId="1"/>
  </si>
  <si>
    <t>施設の利用申請の利用有無を選択できる</t>
    <rPh sb="0" eb="2">
      <t>シセツ</t>
    </rPh>
    <rPh sb="3" eb="5">
      <t>リヨウ</t>
    </rPh>
    <rPh sb="5" eb="7">
      <t>シンセイ</t>
    </rPh>
    <rPh sb="8" eb="10">
      <t>リヨウ</t>
    </rPh>
    <rPh sb="10" eb="12">
      <t>ウム</t>
    </rPh>
    <rPh sb="13" eb="15">
      <t>センタク</t>
    </rPh>
    <phoneticPr fontId="1"/>
  </si>
  <si>
    <t>施設グループの運用管理権限をCSV形式でインポート・エクスポートが可能</t>
  </si>
  <si>
    <t>×</t>
  </si>
  <si>
    <t>○</t>
  </si>
  <si>
    <t>CSV形式でインポート・エクスポートが可能</t>
  </si>
  <si>
    <t>予定の共有先の初期値</t>
  </si>
  <si>
    <t>各ユーザーの共有先の初期値（組織/ロール/ユーザー）を設定できる
20.11より公開先を共有先に文言変更。</t>
    <rPh sb="0" eb="1">
      <t>カク</t>
    </rPh>
    <rPh sb="10" eb="13">
      <t>ショキチ</t>
    </rPh>
    <rPh sb="14" eb="16">
      <t>ソシキ</t>
    </rPh>
    <rPh sb="27" eb="29">
      <t>セッテイ</t>
    </rPh>
    <phoneticPr fontId="1"/>
  </si>
  <si>
    <t>JavaScript/CSSによるカスタマイズ</t>
    <phoneticPr fontId="1"/>
  </si>
  <si>
    <t>組織、ロール、ユーザー単位でJavaScript/CSSカスタマイズの適用ができる</t>
    <rPh sb="0" eb="2">
      <t>ソシキ</t>
    </rPh>
    <rPh sb="11" eb="13">
      <t>タンイ</t>
    </rPh>
    <rPh sb="35" eb="37">
      <t>テキヨウ</t>
    </rPh>
    <phoneticPr fontId="1"/>
  </si>
  <si>
    <t>予定とkintoneのレコードを紐付ける機能（2014年9月アップデートより）</t>
    <rPh sb="0" eb="2">
      <t>ヨテイ</t>
    </rPh>
    <rPh sb="16" eb="17">
      <t>ヒモ</t>
    </rPh>
    <rPh sb="17" eb="18">
      <t>ヅ</t>
    </rPh>
    <rPh sb="20" eb="22">
      <t>キノウ</t>
    </rPh>
    <phoneticPr fontId="1"/>
  </si>
  <si>
    <t>リンク集</t>
    <rPh sb="3" eb="4">
      <t>シュウ</t>
    </rPh>
    <phoneticPr fontId="1"/>
  </si>
  <si>
    <t>共有リンクの追加/変更</t>
    <phoneticPr fontId="1"/>
  </si>
  <si>
    <t>掲示板</t>
    <rPh sb="0" eb="3">
      <t>ケイジバン</t>
    </rPh>
    <phoneticPr fontId="1"/>
  </si>
  <si>
    <t>差出人の直接入力の許可/不許可</t>
    <rPh sb="0" eb="2">
      <t>サシダシ</t>
    </rPh>
    <rPh sb="2" eb="3">
      <t>ニン</t>
    </rPh>
    <rPh sb="4" eb="6">
      <t>チョクセツ</t>
    </rPh>
    <rPh sb="6" eb="8">
      <t>ニュウリョク</t>
    </rPh>
    <rPh sb="9" eb="11">
      <t>キョカ</t>
    </rPh>
    <rPh sb="12" eb="15">
      <t>フキョカ</t>
    </rPh>
    <phoneticPr fontId="1"/>
  </si>
  <si>
    <t>閲覧権限と通知先確認の許可/不許可</t>
    <rPh sb="14" eb="17">
      <t>フキョカ</t>
    </rPh>
    <phoneticPr fontId="1"/>
  </si>
  <si>
    <t>カテゴリの運用管理権限をCSV形式でインポート・エクスポートが可能</t>
  </si>
  <si>
    <t>ファイル管理</t>
  </si>
  <si>
    <t>フォルダの運用管理権限をCSV形式でインポート・エクスポートが可能</t>
    <rPh sb="31" eb="33">
      <t>カノウ</t>
    </rPh>
    <phoneticPr fontId="1"/>
  </si>
  <si>
    <t>メッセージ</t>
    <phoneticPr fontId="1"/>
  </si>
  <si>
    <t>一般設定</t>
    <rPh sb="0" eb="1">
      <t xml:space="preserve">イッパンセッテイ </t>
    </rPh>
    <phoneticPr fontId="1"/>
  </si>
  <si>
    <t>変更/削除の許可の初期値を設定できる</t>
    <rPh sb="0" eb="2">
      <t xml:space="preserve">ヘンコウサ </t>
    </rPh>
    <rPh sb="3" eb="5">
      <t xml:space="preserve">サクジョ </t>
    </rPh>
    <rPh sb="6" eb="8">
      <t xml:space="preserve">キョカ </t>
    </rPh>
    <rPh sb="9" eb="12">
      <t xml:space="preserve">ショキチ </t>
    </rPh>
    <rPh sb="13" eb="15">
      <t xml:space="preserve">セッテイ </t>
    </rPh>
    <phoneticPr fontId="1"/>
  </si>
  <si>
    <t>Garoon 5.15以降：「変更/削除の許可」の初期値を設定できる</t>
    <rPh sb="11" eb="13">
      <t>イコウ</t>
    </rPh>
    <phoneticPr fontId="1"/>
  </si>
  <si>
    <t>JavaScript カスタマイズ機能</t>
  </si>
  <si>
    <t>電話メモ</t>
    <rPh sb="0" eb="2">
      <t>デンワ</t>
    </rPh>
    <phoneticPr fontId="1"/>
  </si>
  <si>
    <t>一般設定</t>
    <phoneticPr fontId="1"/>
  </si>
  <si>
    <t>アドレス帳</t>
    <rPh sb="4" eb="5">
      <t>チョウ</t>
    </rPh>
    <phoneticPr fontId="1"/>
  </si>
  <si>
    <t>項目の追加/変更</t>
    <phoneticPr fontId="1"/>
  </si>
  <si>
    <t>メール</t>
    <phoneticPr fontId="1"/>
  </si>
  <si>
    <t>HTMLメールの初期表示（HTML表示/テキスト表示）制御</t>
  </si>
  <si>
    <t>HTMLメールの初期表示を、テキスト表示にするかを設定できる</t>
    <phoneticPr fontId="1"/>
  </si>
  <si>
    <t>ユーザーのメールサイズの設定</t>
    <phoneticPr fontId="1"/>
  </si>
  <si>
    <t>メールサイズの制限の設定</t>
    <phoneticPr fontId="1"/>
  </si>
  <si>
    <t>クラウド版の「受信メールサイズの制限」には、「無制限」がありません。</t>
  </si>
  <si>
    <t>メールサイズの制限</t>
    <phoneticPr fontId="1"/>
  </si>
  <si>
    <t>ユーザーの権限</t>
    <rPh sb="5" eb="7">
      <t>ケンゲン</t>
    </rPh>
    <phoneticPr fontId="1"/>
  </si>
  <si>
    <t>メールアカウントの操作(追加/削除の許可)</t>
    <rPh sb="9" eb="11">
      <t>ソウサ</t>
    </rPh>
    <rPh sb="12" eb="14">
      <t>ツイカ</t>
    </rPh>
    <rPh sb="15" eb="17">
      <t>サクジョ</t>
    </rPh>
    <rPh sb="18" eb="20">
      <t>キョカ</t>
    </rPh>
    <phoneticPr fontId="1"/>
  </si>
  <si>
    <t>メールアカウントの「変更のみ許可する」か「追加/変更/削除を許可する」か設定が可能
※「ユーザーの権限」画面を「一般設定」画面に統合し、「共通の設定」と「ユーザーが変更可能な設定」に分類している。</t>
  </si>
  <si>
    <t>メールサーバーの設定</t>
    <rPh sb="8" eb="10">
      <t>セッテイ</t>
    </rPh>
    <phoneticPr fontId="1"/>
  </si>
  <si>
    <t>pop before smtp の設定</t>
  </si>
  <si>
    <t>クラウド版ではpop before smtpを廃止（2014年2月アップデートより）</t>
    <rPh sb="23" eb="25">
      <t>ハイシ</t>
    </rPh>
    <rPh sb="30" eb="31">
      <t>ネン</t>
    </rPh>
    <rPh sb="32" eb="33">
      <t>ガツ</t>
    </rPh>
    <phoneticPr fontId="1"/>
  </si>
  <si>
    <t>ユーザーメールアカウントのOauth認証</t>
    <rPh sb="18" eb="20">
      <t xml:space="preserve">ニンショウ </t>
    </rPh>
    <phoneticPr fontId="1"/>
  </si>
  <si>
    <t>パッケージ版はGaroon 5.5.1以降で利用可能。</t>
    <rPh sb="5" eb="6">
      <t>バン</t>
    </rPh>
    <rPh sb="19" eb="21">
      <t>イコウ</t>
    </rPh>
    <rPh sb="22" eb="26">
      <t>リヨウカノウ</t>
    </rPh>
    <phoneticPr fontId="1"/>
  </si>
  <si>
    <t>システムメールアカウントのOAuth認証</t>
    <phoneticPr fontId="1"/>
  </si>
  <si>
    <t>クラウド版およびGaroon 6.0以降：システムメールアカウントのOAuth認証に対応</t>
    <rPh sb="4" eb="5">
      <t>バン</t>
    </rPh>
    <rPh sb="18" eb="20">
      <t>イコウ</t>
    </rPh>
    <phoneticPr fontId="1"/>
  </si>
  <si>
    <t>ワークフロー</t>
    <phoneticPr fontId="1"/>
  </si>
  <si>
    <t>自動書き出し時の文字コード</t>
    <rPh sb="0" eb="3">
      <t>ジドウカ</t>
    </rPh>
    <rPh sb="4" eb="5">
      <t>ダ</t>
    </rPh>
    <rPh sb="6" eb="7">
      <t>ジ</t>
    </rPh>
    <rPh sb="8" eb="10">
      <t>モジ</t>
    </rPh>
    <phoneticPr fontId="1"/>
  </si>
  <si>
    <t>JavaScript/CSSカスタマイズの許可/不許可</t>
    <rPh sb="24" eb="27">
      <t>フキョカ</t>
    </rPh>
    <phoneticPr fontId="1"/>
  </si>
  <si>
    <t>フォームの追加/変更</t>
    <phoneticPr fontId="1"/>
  </si>
  <si>
    <t>申請データの自動書き出し</t>
    <phoneticPr fontId="1"/>
  </si>
  <si>
    <t>項目のアクセス権の設定</t>
    <rPh sb="7" eb="8">
      <t>ケン</t>
    </rPh>
    <rPh sb="9" eb="11">
      <t>セッテイ</t>
    </rPh>
    <phoneticPr fontId="1"/>
  </si>
  <si>
    <t>「数値」項目にもアクセス権が設定できる
・文字列（1 行）
・文字列（複数行）
・日付
・数値
・ファイル</t>
  </si>
  <si>
    <t>スケジュールへの自動登録</t>
    <rPh sb="8" eb="10">
      <t>ジドウ</t>
    </rPh>
    <rPh sb="10" eb="12">
      <t>トウロク</t>
    </rPh>
    <phoneticPr fontId="1"/>
  </si>
  <si>
    <t>申請/決裁番号の設定</t>
    <rPh sb="0" eb="2">
      <t>シンセイ</t>
    </rPh>
    <rPh sb="3" eb="5">
      <t>ケッサイ</t>
    </rPh>
    <rPh sb="5" eb="7">
      <t>バンゴウ</t>
    </rPh>
    <rPh sb="8" eb="10">
      <t>セッテイ</t>
    </rPh>
    <phoneticPr fontId="1"/>
  </si>
  <si>
    <t>申請番号に加え、決裁番号の設定が可能</t>
  </si>
  <si>
    <t>決裁番号の自動採番機能</t>
    <rPh sb="0" eb="2">
      <t>ケッサイ</t>
    </rPh>
    <rPh sb="2" eb="4">
      <t>バンゴウ</t>
    </rPh>
    <rPh sb="5" eb="7">
      <t>ジドウ</t>
    </rPh>
    <rPh sb="7" eb="9">
      <t>サイバン</t>
    </rPh>
    <rPh sb="9" eb="11">
      <t>キノウ</t>
    </rPh>
    <phoneticPr fontId="1"/>
  </si>
  <si>
    <t>申請/決裁番号の桁数設定</t>
    <rPh sb="0" eb="2">
      <t>シンセイ</t>
    </rPh>
    <rPh sb="3" eb="5">
      <t>ケッサイ</t>
    </rPh>
    <rPh sb="5" eb="7">
      <t>バンゴウ</t>
    </rPh>
    <rPh sb="8" eb="10">
      <t>ケタスウ</t>
    </rPh>
    <rPh sb="10" eb="12">
      <t>セッテイ</t>
    </rPh>
    <phoneticPr fontId="1"/>
  </si>
  <si>
    <t>番号の桁数を設定できる
例）桁数が4桁：No.0012</t>
    <rPh sb="0" eb="2">
      <t>バンゴウ</t>
    </rPh>
    <rPh sb="3" eb="5">
      <t>ケタスウ</t>
    </rPh>
    <rPh sb="6" eb="8">
      <t>セッテイ</t>
    </rPh>
    <rPh sb="12" eb="13">
      <t>レイ</t>
    </rPh>
    <rPh sb="14" eb="16">
      <t>ケタスウ</t>
    </rPh>
    <rPh sb="18" eb="19">
      <t>ケタ</t>
    </rPh>
    <phoneticPr fontId="1"/>
  </si>
  <si>
    <t>カスタマイズ用のJavaScriptまたはCSSのファイルが設定できる</t>
    <rPh sb="30" eb="32">
      <t>セッテイ</t>
    </rPh>
    <phoneticPr fontId="1"/>
  </si>
  <si>
    <t>フォーム項目の追加/変更</t>
    <phoneticPr fontId="1"/>
  </si>
  <si>
    <t>日付項目の表示形式</t>
    <rPh sb="0" eb="2">
      <t>ヒヅケ</t>
    </rPh>
    <rPh sb="2" eb="4">
      <t>コウモク</t>
    </rPh>
    <rPh sb="5" eb="7">
      <t>ヒョウジ</t>
    </rPh>
    <rPh sb="7" eb="9">
      <t>ヒョウケイシキ</t>
    </rPh>
    <phoneticPr fontId="1"/>
  </si>
  <si>
    <t>「日付のみ」か「日付と時刻」を設定できる</t>
  </si>
  <si>
    <t>JavaScriptカスタマイズ用項目</t>
    <phoneticPr fontId="1"/>
  </si>
  <si>
    <t>項目コード</t>
    <rPh sb="0" eb="2">
      <t>コウモク</t>
    </rPh>
    <phoneticPr fontId="1"/>
  </si>
  <si>
    <t>JavaScriptカスタマイズ用途の項目</t>
    <rPh sb="16" eb="18">
      <t>ヨウト</t>
    </rPh>
    <rPh sb="19" eb="21">
      <t>コウモク</t>
    </rPh>
    <phoneticPr fontId="1"/>
  </si>
  <si>
    <t>項目の条件の「書き出す項目にする」</t>
    <phoneticPr fontId="1"/>
  </si>
  <si>
    <t>経路一覧</t>
    <rPh sb="0" eb="2">
      <t>ケイロ</t>
    </rPh>
    <rPh sb="2" eb="4">
      <t>イチラン</t>
    </rPh>
    <phoneticPr fontId="1"/>
  </si>
  <si>
    <t>サンプル経路を追加</t>
    <rPh sb="4" eb="6">
      <t>ケイロ</t>
    </rPh>
    <rPh sb="7" eb="9">
      <t>ツイカ</t>
    </rPh>
    <phoneticPr fontId="1"/>
  </si>
  <si>
    <t>経路ステップの追加/変更</t>
    <rPh sb="0" eb="2">
      <t>ケイロ</t>
    </rPh>
    <rPh sb="7" eb="9">
      <t>ツイカ</t>
    </rPh>
    <rPh sb="10" eb="12">
      <t>ヘンコウ</t>
    </rPh>
    <phoneticPr fontId="1"/>
  </si>
  <si>
    <t>経路ステップコード</t>
    <rPh sb="0" eb="2">
      <t>ケイロ</t>
    </rPh>
    <phoneticPr fontId="1"/>
  </si>
  <si>
    <t>カテゴリの運用管理権限をCSV形式でインポート・エクスポートが可能</t>
    <rPh sb="31" eb="33">
      <t>カノウ</t>
    </rPh>
    <phoneticPr fontId="1"/>
  </si>
  <si>
    <t>在席確認</t>
    <phoneticPr fontId="1"/>
  </si>
  <si>
    <t>ステータスの自動設定の「ログアウト時に不在に設定する」</t>
    <phoneticPr fontId="1"/>
  </si>
  <si>
    <t>通知一覧</t>
    <rPh sb="0" eb="2">
      <t>ツウチ</t>
    </rPh>
    <rPh sb="2" eb="4">
      <t>イチラン</t>
    </rPh>
    <phoneticPr fontId="1"/>
  </si>
  <si>
    <t>通知の一般設定</t>
    <rPh sb="0" eb="2">
      <t>ツウチ</t>
    </rPh>
    <rPh sb="3" eb="5">
      <t>イッパン</t>
    </rPh>
    <rPh sb="5" eb="7">
      <t>セッテイ</t>
    </rPh>
    <phoneticPr fontId="1"/>
  </si>
  <si>
    <t>未登録の外部通知</t>
    <rPh sb="0" eb="3">
      <t>ミトウロク</t>
    </rPh>
    <rPh sb="4" eb="6">
      <t>ガイブ</t>
    </rPh>
    <rPh sb="6" eb="8">
      <t>ツウチ</t>
    </rPh>
    <phoneticPr fontId="1"/>
  </si>
  <si>
    <t>API / メールによる外部通知設定</t>
    <rPh sb="12" eb="14">
      <t>ガイブ</t>
    </rPh>
    <rPh sb="14" eb="16">
      <t>ツウチ</t>
    </rPh>
    <rPh sb="16" eb="18">
      <t>セッテイ</t>
    </rPh>
    <phoneticPr fontId="1"/>
  </si>
  <si>
    <t>外部通知の設定</t>
    <rPh sb="0" eb="2">
      <t>ガイブ</t>
    </rPh>
    <rPh sb="2" eb="4">
      <t>ツウチ</t>
    </rPh>
    <rPh sb="5" eb="7">
      <t>セッテイ</t>
    </rPh>
    <phoneticPr fontId="1"/>
  </si>
  <si>
    <t>クラウド版は、外部通知情報に有効、無効のステータス情報を追加、外部通知としてAPIが指定可能</t>
    <rPh sb="4" eb="5">
      <t>バン</t>
    </rPh>
    <phoneticPr fontId="1"/>
  </si>
  <si>
    <t>リアクション（いいね！）</t>
    <phoneticPr fontId="1"/>
  </si>
  <si>
    <t>利用を許可するアプリケーション</t>
    <rPh sb="0" eb="2">
      <t>リヨウ</t>
    </rPh>
    <rPh sb="3" eb="5">
      <t>キョカ</t>
    </rPh>
    <phoneticPr fontId="1"/>
  </si>
  <si>
    <t>メッセージ、掲示板でリアクション機能（いいね！）を利用するかどうかを設定できる</t>
    <rPh sb="6" eb="9">
      <t>ケイジバン</t>
    </rPh>
    <rPh sb="16" eb="18">
      <t>キノウ</t>
    </rPh>
    <rPh sb="25" eb="27">
      <t>リヨウ</t>
    </rPh>
    <rPh sb="34" eb="36">
      <t>セッテイ</t>
    </rPh>
    <phoneticPr fontId="1"/>
  </si>
  <si>
    <t>全文検索</t>
    <phoneticPr fontId="1"/>
  </si>
  <si>
    <t>全文検索</t>
    <rPh sb="0" eb="4">
      <t>ゼンブンケンサク</t>
    </rPh>
    <phoneticPr fontId="1"/>
  </si>
  <si>
    <t>■検索対象アプリケーション
メッセージ、掲示板、ファイル管理、メール、スペースの5アプリに対応</t>
    <rPh sb="45" eb="47">
      <t>タイオウ</t>
    </rPh>
    <phoneticPr fontId="1"/>
  </si>
  <si>
    <t>サイボウズOffice/デヂエ連携</t>
    <phoneticPr fontId="1"/>
  </si>
  <si>
    <t>デヂエ連携</t>
    <rPh sb="3" eb="5">
      <t>レンケイ</t>
    </rPh>
    <phoneticPr fontId="1"/>
  </si>
  <si>
    <t>デヂエ連携の設定</t>
    <rPh sb="3" eb="5">
      <t>レンケイ</t>
    </rPh>
    <rPh sb="6" eb="8">
      <t>セッテイ</t>
    </rPh>
    <phoneticPr fontId="1"/>
  </si>
  <si>
    <t>サイボウズ Office連携</t>
  </si>
  <si>
    <t>サイボウズ Office連携の設定</t>
  </si>
  <si>
    <t>パッケージ版、クラウド版で、提供する機能（ユーザー情報の同期、ポートレット）は同等。
※パッケージ版とクラウド版で、システム設定の画面に差異がある。
パッケージ版：ユーザー情報の同期設定を行う設定機能を提供
クラウド版：設定機能の提供はない（cybozu.com共通管理でユーザー情報は自動的に同期されるため）
クラウドへの移行時には、Garoonに加え、サイボウズ Officeのデータ移行を行い、HTMLポートレットの記載変更が必要</t>
  </si>
  <si>
    <t>画像アセット</t>
    <rPh sb="0" eb="2">
      <t>ガゾウ</t>
    </rPh>
    <phoneticPr fontId="1"/>
  </si>
  <si>
    <t>JavaScript APIで利用できる画像ファイルを、Garoonの共有リソースとして登録できる</t>
    <phoneticPr fontId="1"/>
  </si>
  <si>
    <t>ファイルの更新</t>
  </si>
  <si>
    <t>個人設定(共通設定)</t>
  </si>
  <si>
    <t>ログイン履歴</t>
    <rPh sb="4" eb="6">
      <t>リレキ</t>
    </rPh>
    <phoneticPr fontId="1"/>
  </si>
  <si>
    <t>現在有効なセッションと、直近のログイン履歴を確認できる。
ヘッダー &gt; ユーザー名の下の「編集」 &gt; 「ログイン履歴」タブ</t>
    <rPh sb="0" eb="2">
      <t>ゲンザイ</t>
    </rPh>
    <rPh sb="2" eb="4">
      <t>ユウコウ</t>
    </rPh>
    <rPh sb="12" eb="14">
      <t>チョッキン</t>
    </rPh>
    <rPh sb="19" eb="21">
      <t>リレキ</t>
    </rPh>
    <rPh sb="22" eb="24">
      <t>カクニン</t>
    </rPh>
    <rPh sb="40" eb="41">
      <t>メイ</t>
    </rPh>
    <rPh sb="42" eb="43">
      <t>シタ</t>
    </rPh>
    <rPh sb="45" eb="47">
      <t>ヘンシュウ</t>
    </rPh>
    <rPh sb="56" eb="58">
      <t>リレキ</t>
    </rPh>
    <phoneticPr fontId="1"/>
  </si>
  <si>
    <t>パスワードの変更</t>
    <rPh sb="6" eb="8">
      <t>ヘンコウ</t>
    </rPh>
    <phoneticPr fontId="1"/>
  </si>
  <si>
    <t>パッケージ版：ヘッダーのメニュー（パスワードの変更）からアクセス
クラウド版：ヘッダーのメニュー（アカウントの設定）からアクセス</t>
  </si>
  <si>
    <t>ユーザー情報の詳細</t>
    <rPh sb="4" eb="6">
      <t>ジョウホウ</t>
    </rPh>
    <rPh sb="7" eb="9">
      <t>ショウサイ</t>
    </rPh>
    <phoneticPr fontId="1"/>
  </si>
  <si>
    <t>パッケージ版：ヘッダーのメニュー（ユーザー名）からアクセス
クラウド版：ヘッダーのメニュー（アカウント設定）からアクセス</t>
  </si>
  <si>
    <t>ユーザー情報の変更</t>
    <rPh sb="4" eb="6">
      <t>ジョウホウ</t>
    </rPh>
    <rPh sb="7" eb="9">
      <t>ヘンコウ</t>
    </rPh>
    <phoneticPr fontId="1"/>
  </si>
  <si>
    <t>クラウド版では変更できない項目がある
　・名前
　・ロケール(cybozu.comには存在しない)
　・拠点(「個人設定 &gt; （共通）カレンダー」から変更)
　・よみ
　・役職(管理者が設定)</t>
    <rPh sb="7" eb="9">
      <t>ヘンコウ</t>
    </rPh>
    <rPh sb="13" eb="15">
      <t>コウモク</t>
    </rPh>
    <rPh sb="21" eb="23">
      <t>ナマエ</t>
    </rPh>
    <rPh sb="43" eb="45">
      <t>ソンザイ</t>
    </rPh>
    <rPh sb="52" eb="54">
      <t>キョテン</t>
    </rPh>
    <rPh sb="75" eb="77">
      <t>ヘンコウ</t>
    </rPh>
    <rPh sb="86" eb="88">
      <t>ヤクショク</t>
    </rPh>
    <rPh sb="89" eb="92">
      <t>カンリシャ</t>
    </rPh>
    <rPh sb="93" eb="95">
      <t>セッテイ</t>
    </rPh>
    <phoneticPr fontId="1"/>
  </si>
  <si>
    <t>Myグループの設定</t>
    <rPh sb="7" eb="9">
      <t>セッテイ</t>
    </rPh>
    <phoneticPr fontId="1"/>
  </si>
  <si>
    <t xml:space="preserve">Myグループに、ユーザーに加えて施設も設定できる。
</t>
  </si>
  <si>
    <t>ローカライズ</t>
    <phoneticPr fontId="1"/>
  </si>
  <si>
    <t>ロケールの設定</t>
    <rPh sb="5" eb="7">
      <t>セッテイ</t>
    </rPh>
    <phoneticPr fontId="1"/>
  </si>
  <si>
    <t>クラウド版では「日付と時刻の形式の設定」のみ可能
タイムゾーンと言語はヘッダーの「言語とタイムゾーン」から設定可能</t>
    <rPh sb="22" eb="24">
      <t>カノウ</t>
    </rPh>
    <rPh sb="32" eb="34">
      <t>ゲンゴ</t>
    </rPh>
    <rPh sb="41" eb="43">
      <t>ゲンゴ</t>
    </rPh>
    <rPh sb="53" eb="55">
      <t>セッテイ</t>
    </rPh>
    <rPh sb="55" eb="57">
      <t>カノウ</t>
    </rPh>
    <phoneticPr fontId="1"/>
  </si>
  <si>
    <t>個人設定(各アプリケーション)</t>
  </si>
  <si>
    <t xml:space="preserve">ポートレット（※）の表示名を、「表示名＋カテゴリ名（フォルダ名）」にするか、「カテゴリ名（フォルダ名）」にするか、設定が可能。
（※）対象のポートレット
 ・「リンク集」ポートレット
 ・「メッセージ」ポートレット
 ・「掲示板」ポートレット
 ・「ファイル管理」ポートレット
 ・「メール」ポートレット
 ・「ワークフロー」ポートレット
 ・「マルチレポート」ポートレット
</t>
  </si>
  <si>
    <t>最初に表示するポータルを選択できる</t>
    <rPh sb="0" eb="2">
      <t>サイショ</t>
    </rPh>
    <rPh sb="3" eb="5">
      <t>ヒョウジ</t>
    </rPh>
    <rPh sb="12" eb="14">
      <t>センタク</t>
    </rPh>
    <phoneticPr fontId="1"/>
  </si>
  <si>
    <t>未確認掲示ポートレット</t>
    <rPh sb="0" eb="5">
      <t>ミカクニn</t>
    </rPh>
    <phoneticPr fontId="1"/>
  </si>
  <si>
    <t>選択したカテゴリーの掲示だけを表示</t>
    <rPh sb="0" eb="1">
      <t>センタク</t>
    </rPh>
    <rPh sb="15" eb="17">
      <t>ヒョウ</t>
    </rPh>
    <phoneticPr fontId="1"/>
  </si>
  <si>
    <t>Garoon 6.0以降：選択したカテゴリーの掲示だけを表示できる</t>
    <rPh sb="10" eb="12">
      <t>イコウ</t>
    </rPh>
    <phoneticPr fontId="1"/>
  </si>
  <si>
    <t>スケジュール（グループ日表示、グループ週表示）ポートレット</t>
    <rPh sb="0" eb="4">
      <t>ミカクニn</t>
    </rPh>
    <phoneticPr fontId="1"/>
  </si>
  <si>
    <t>組織の予定だけを表示</t>
    <phoneticPr fontId="1"/>
  </si>
  <si>
    <t>Garoon 6.0以降：組織の予定だけを表示できる</t>
    <phoneticPr fontId="1"/>
  </si>
  <si>
    <t>予定の共有先の初期値の一覧</t>
    <rPh sb="3" eb="5">
      <t>キョウユウ</t>
    </rPh>
    <rPh sb="5" eb="6">
      <t>サキ</t>
    </rPh>
    <rPh sb="7" eb="10">
      <t>ショキチ</t>
    </rPh>
    <rPh sb="11" eb="13">
      <t>イチラン</t>
    </rPh>
    <phoneticPr fontId="1"/>
  </si>
  <si>
    <t>共有先の初期値を設定できる
20.11より公開先を共有先に文言変更。</t>
    <rPh sb="0" eb="2">
      <t>キョウユウ</t>
    </rPh>
    <rPh sb="2" eb="3">
      <t>サキ</t>
    </rPh>
    <rPh sb="4" eb="7">
      <t>ショキチ</t>
    </rPh>
    <rPh sb="8" eb="10">
      <t>セッテイ</t>
    </rPh>
    <phoneticPr fontId="1"/>
  </si>
  <si>
    <t>更新通知の自動設定</t>
  </si>
  <si>
    <t>更新通知の設定をサブカテゴリーに自動適用する機能</t>
  </si>
  <si>
    <t>サブカテゴリが追加された場合に自動的に更新通知の設定を引き継ぐかどうかを設定できる</t>
    <phoneticPr fontId="1"/>
  </si>
  <si>
    <t>表示する項目一覧</t>
    <phoneticPr fontId="1"/>
  </si>
  <si>
    <t>ユーザー名簿に表示する項目</t>
    <phoneticPr fontId="1"/>
  </si>
  <si>
    <t>クラウド版では以下の項目がない
　・ロケール
　・画像</t>
    <rPh sb="25" eb="27">
      <t>ガゾウ</t>
    </rPh>
    <phoneticPr fontId="1"/>
  </si>
  <si>
    <t>メールアカウントの設定</t>
    <rPh sb="9" eb="11">
      <t>セッテイ</t>
    </rPh>
    <phoneticPr fontId="1"/>
  </si>
  <si>
    <t>メールアカウントの操作（追加/削除）</t>
    <rPh sb="9" eb="11">
      <t>ソウサ</t>
    </rPh>
    <rPh sb="12" eb="14">
      <t>ツイカ</t>
    </rPh>
    <rPh sb="15" eb="17">
      <t>サクジョ</t>
    </rPh>
    <phoneticPr fontId="1"/>
  </si>
  <si>
    <t xml:space="preserve">システム管理で許可されている場合は、アカウントの追加/変更/削除が可能
</t>
  </si>
  <si>
    <t>各アプリケーション</t>
  </si>
  <si>
    <t>メンバーの設定</t>
    <rPh sb="5" eb="7">
      <t>セッテイ</t>
    </rPh>
    <phoneticPr fontId="1"/>
  </si>
  <si>
    <t>メンバーに、ユーザーに加え、組織とロールも設定できる</t>
  </si>
  <si>
    <t>参加・退会の許可/不許可</t>
    <rPh sb="9" eb="12">
      <t>フキョカ</t>
    </rPh>
    <phoneticPr fontId="1"/>
  </si>
  <si>
    <t>参加/退会が許可されたスペースでは、スペースの管理者に加え、ログインユーザー自身がスペースの参加・退会ができる。</t>
    <rPh sb="0" eb="2">
      <t>サンカ</t>
    </rPh>
    <rPh sb="3" eb="5">
      <t>タイカイ</t>
    </rPh>
    <rPh sb="6" eb="8">
      <t>キョカ</t>
    </rPh>
    <rPh sb="23" eb="26">
      <t>カンリシャ</t>
    </rPh>
    <rPh sb="27" eb="28">
      <t>クワ</t>
    </rPh>
    <rPh sb="38" eb="40">
      <t>ジシン</t>
    </rPh>
    <rPh sb="46" eb="48">
      <t>サンカ</t>
    </rPh>
    <rPh sb="49" eb="51">
      <t>タイカイ</t>
    </rPh>
    <phoneticPr fontId="1"/>
  </si>
  <si>
    <t>使用期限の設定</t>
    <rPh sb="0" eb="2">
      <t>シヨウ</t>
    </rPh>
    <rPh sb="2" eb="4">
      <t>キゲン</t>
    </rPh>
    <rPh sb="5" eb="7">
      <t>セッテイ</t>
    </rPh>
    <phoneticPr fontId="1"/>
  </si>
  <si>
    <t>フォルダの設定</t>
  </si>
  <si>
    <t>ディスカッションをフォルダに分類できる</t>
    <rPh sb="14" eb="16">
      <t>ブンルイ</t>
    </rPh>
    <phoneticPr fontId="1"/>
  </si>
  <si>
    <t>メンション機能</t>
    <rPh sb="5" eb="7">
      <t>キノウ</t>
    </rPh>
    <phoneticPr fontId="1"/>
  </si>
  <si>
    <t>ディスカッションのコメントで宛先指定</t>
    <rPh sb="14" eb="16">
      <t>アテサキ</t>
    </rPh>
    <rPh sb="16" eb="18">
      <t>シテイ</t>
    </rPh>
    <phoneticPr fontId="1"/>
  </si>
  <si>
    <t>宛先指定は、ユーザー、組織、ロールを指定できる</t>
    <rPh sb="0" eb="2">
      <t>アテサキ</t>
    </rPh>
    <rPh sb="2" eb="4">
      <t>シテイ</t>
    </rPh>
    <rPh sb="11" eb="13">
      <t>ソシキ</t>
    </rPh>
    <rPh sb="18" eb="20">
      <t>シテイ</t>
    </rPh>
    <phoneticPr fontId="1"/>
  </si>
  <si>
    <t>ディスカッションの管理</t>
    <rPh sb="9" eb="11">
      <t>カンリ</t>
    </rPh>
    <phoneticPr fontId="1"/>
  </si>
  <si>
    <t>ディスカッションの移動、削除、一括削除</t>
    <rPh sb="9" eb="11">
      <t>イドウ</t>
    </rPh>
    <rPh sb="12" eb="14">
      <t>サクジョ</t>
    </rPh>
    <rPh sb="15" eb="17">
      <t>イッカツ</t>
    </rPh>
    <rPh sb="17" eb="19">
      <t>サクジョ</t>
    </rPh>
    <phoneticPr fontId="1"/>
  </si>
  <si>
    <t>ディスカッションの移動（既存機能）、ディスカッションの削除（新規機能、一括削除可能）が可能</t>
    <rPh sb="43" eb="45">
      <t>カノウ</t>
    </rPh>
    <phoneticPr fontId="1"/>
  </si>
  <si>
    <t>ディスカッションの変更</t>
    <rPh sb="9" eb="11">
      <t>ヘンコウ</t>
    </rPh>
    <phoneticPr fontId="1"/>
  </si>
  <si>
    <t>更新通知のON/OFF</t>
    <rPh sb="0" eb="2">
      <t>コウシン</t>
    </rPh>
    <rPh sb="2" eb="4">
      <t>ツウチ</t>
    </rPh>
    <phoneticPr fontId="1"/>
  </si>
  <si>
    <t>ディスカッション変更時に、更新を通知するかしないかを選択できる</t>
    <rPh sb="8" eb="10">
      <t>ヘンコウ</t>
    </rPh>
    <rPh sb="10" eb="11">
      <t>ジ</t>
    </rPh>
    <rPh sb="13" eb="15">
      <t>コウシン</t>
    </rPh>
    <rPh sb="16" eb="18">
      <t>ツウチ</t>
    </rPh>
    <rPh sb="26" eb="28">
      <t>センタク</t>
    </rPh>
    <phoneticPr fontId="1"/>
  </si>
  <si>
    <t>ディスカッションの書き出し</t>
    <rPh sb="9" eb="10">
      <t>カ</t>
    </rPh>
    <rPh sb="11" eb="12">
      <t>ダ</t>
    </rPh>
    <phoneticPr fontId="1"/>
  </si>
  <si>
    <t>ディスカッションの内容をテキストファイルに書き出す</t>
    <rPh sb="9" eb="11">
      <t>ナイヨウ</t>
    </rPh>
    <rPh sb="21" eb="22">
      <t>カ</t>
    </rPh>
    <rPh sb="23" eb="24">
      <t>ダ</t>
    </rPh>
    <phoneticPr fontId="1"/>
  </si>
  <si>
    <t>共有ToDo</t>
    <rPh sb="0" eb="2">
      <t>キョウユウ</t>
    </rPh>
    <phoneticPr fontId="1"/>
  </si>
  <si>
    <t>担当者の検索</t>
    <rPh sb="0" eb="2">
      <t>タントウ</t>
    </rPh>
    <rPh sb="2" eb="3">
      <t>シャ</t>
    </rPh>
    <rPh sb="4" eb="6">
      <t>ケンサク</t>
    </rPh>
    <phoneticPr fontId="1"/>
  </si>
  <si>
    <t>スタータスを未完了に戻す</t>
    <rPh sb="6" eb="7">
      <t>ミ</t>
    </rPh>
    <rPh sb="7" eb="9">
      <t>カンリョウ</t>
    </rPh>
    <rPh sb="10" eb="11">
      <t>モド</t>
    </rPh>
    <phoneticPr fontId="1"/>
  </si>
  <si>
    <t>ToDo変更時にステータスを変更しないか、未完了に戻すかを設定できる</t>
  </si>
  <si>
    <t>再利用する</t>
    <rPh sb="0" eb="3">
      <t>サイリヨウ</t>
    </rPh>
    <phoneticPr fontId="1"/>
  </si>
  <si>
    <t>コメントで宛先指定</t>
  </si>
  <si>
    <t>22.11以降、共有ToDoのコメント書き込み時に通知の宛先を指定できる
23.3以降、モバイルビューに対応
Garoon 6.0以降：コメントで宛先指定ができる</t>
    <phoneticPr fontId="1"/>
  </si>
  <si>
    <t>共有ToDoポートレットは2種類
・担当ToDoポートレット
・依頼ToDoポートレット</t>
    <phoneticPr fontId="1"/>
  </si>
  <si>
    <t>ポータル</t>
  </si>
  <si>
    <t>スクリーンリーダー対応</t>
  </si>
  <si>
    <t>Myポータル：HTMLポートレットの入力エリアの拡大</t>
  </si>
  <si>
    <t>ユーザー詳細</t>
    <phoneticPr fontId="1"/>
  </si>
  <si>
    <t>スケジュール一覧のユーザー詳細</t>
    <phoneticPr fontId="1"/>
  </si>
  <si>
    <t>クラウド版ではスケジュール一覧のユーザー詳細画面から、予定の登録、予定の閲覧ができない</t>
    <phoneticPr fontId="1"/>
  </si>
  <si>
    <t>リアクション機能（いいね！）</t>
    <rPh sb="6" eb="8">
      <t>キノウ</t>
    </rPh>
    <phoneticPr fontId="1"/>
  </si>
  <si>
    <t>公開先に、ユーザーに加え、組織とロールも設定できる
20.11より公開先を共有先に変更。</t>
  </si>
  <si>
    <t>コメント欄</t>
  </si>
  <si>
    <t>予定のコメント欄の返信機能</t>
  </si>
  <si>
    <t>予定のコメント欄の固定リンク</t>
  </si>
  <si>
    <t>コメントで宛先指定</t>
    <rPh sb="5" eb="7">
      <t>アテサキ</t>
    </rPh>
    <rPh sb="7" eb="9">
      <t>シテイ</t>
    </rPh>
    <phoneticPr fontId="1"/>
  </si>
  <si>
    <t>コメントで参加者全員を宛先指定</t>
    <rPh sb="5" eb="8">
      <t>サンカシャ</t>
    </rPh>
    <rPh sb="8" eb="10">
      <t>ゼンイン</t>
    </rPh>
    <rPh sb="11" eb="13">
      <t>アテサキ</t>
    </rPh>
    <rPh sb="13" eb="15">
      <t>シテイ</t>
    </rPh>
    <phoneticPr fontId="1"/>
  </si>
  <si>
    <t>過去予定の通知</t>
    <rPh sb="0" eb="2">
      <t>カコ</t>
    </rPh>
    <rPh sb="2" eb="4">
      <t>ヨテイ</t>
    </rPh>
    <rPh sb="5" eb="7">
      <t>ツウチ</t>
    </rPh>
    <phoneticPr fontId="1"/>
  </si>
  <si>
    <t>過去予定に更新やコメントの書き込みがあると通知する</t>
    <rPh sb="0" eb="2">
      <t>カコ</t>
    </rPh>
    <rPh sb="2" eb="4">
      <t>ヨテイ</t>
    </rPh>
    <rPh sb="5" eb="7">
      <t>コウシン</t>
    </rPh>
    <rPh sb="13" eb="14">
      <t>カ</t>
    </rPh>
    <rPh sb="15" eb="16">
      <t>コ</t>
    </rPh>
    <rPh sb="21" eb="23">
      <t>ツウチ</t>
    </rPh>
    <phoneticPr fontId="1"/>
  </si>
  <si>
    <t>予定に参加する時の通知</t>
    <rPh sb="0" eb="2">
      <t>ヨテイ</t>
    </rPh>
    <rPh sb="3" eb="5">
      <t>サンカ</t>
    </rPh>
    <rPh sb="7" eb="8">
      <t>ジ</t>
    </rPh>
    <rPh sb="9" eb="11">
      <t>ツウチ</t>
    </rPh>
    <phoneticPr fontId="1"/>
  </si>
  <si>
    <t>通知する/しないを選択できる</t>
    <rPh sb="0" eb="2">
      <t>ツウチ</t>
    </rPh>
    <rPh sb="9" eb="11">
      <t>センタク</t>
    </rPh>
    <phoneticPr fontId="1"/>
  </si>
  <si>
    <t>予定から抜ける時の通知</t>
    <rPh sb="0" eb="2">
      <t>ヨテイ</t>
    </rPh>
    <rPh sb="4" eb="5">
      <t>ヌ</t>
    </rPh>
    <rPh sb="7" eb="8">
      <t>トキ</t>
    </rPh>
    <rPh sb="9" eb="11">
      <t>ツウチ</t>
    </rPh>
    <phoneticPr fontId="1"/>
  </si>
  <si>
    <t>週画面</t>
    <rPh sb="0" eb="1">
      <t>シュウ</t>
    </rPh>
    <rPh sb="1" eb="3">
      <t>ガメン</t>
    </rPh>
    <phoneticPr fontId="1"/>
  </si>
  <si>
    <t>人や施設の予定を重ねて表示</t>
    <rPh sb="0" eb="1">
      <t>ヒト</t>
    </rPh>
    <rPh sb="2" eb="4">
      <t>シセツ</t>
    </rPh>
    <rPh sb="5" eb="7">
      <t>ヨテイ</t>
    </rPh>
    <rPh sb="8" eb="9">
      <t>カサ</t>
    </rPh>
    <rPh sb="11" eb="13">
      <t>ヒョウジ</t>
    </rPh>
    <phoneticPr fontId="1"/>
  </si>
  <si>
    <t>複数のユーザーや施設の予定を重ねて表示できる</t>
    <phoneticPr fontId="1"/>
  </si>
  <si>
    <t>日画面</t>
    <rPh sb="0" eb="1">
      <t>ヒ</t>
    </rPh>
    <rPh sb="1" eb="3">
      <t>ガメン</t>
    </rPh>
    <phoneticPr fontId="1"/>
  </si>
  <si>
    <t>共有予定の一覧表示</t>
    <rPh sb="0" eb="2">
      <t>キョウユウ</t>
    </rPh>
    <rPh sb="2" eb="4">
      <t>ヨテイ</t>
    </rPh>
    <rPh sb="5" eb="7">
      <t>イチラン</t>
    </rPh>
    <rPh sb="7" eb="9">
      <t>ヒョウジ</t>
    </rPh>
    <phoneticPr fontId="1"/>
  </si>
  <si>
    <t>グループ週（ポートレット含む）</t>
    <rPh sb="4" eb="5">
      <t>シュウ</t>
    </rPh>
    <rPh sb="12" eb="13">
      <t>フク</t>
    </rPh>
    <phoneticPr fontId="1"/>
  </si>
  <si>
    <t>予定の詳細</t>
    <rPh sb="0" eb="2">
      <t xml:space="preserve">ヨテイ </t>
    </rPh>
    <rPh sb="3" eb="5">
      <t xml:space="preserve">ショウサイ </t>
    </rPh>
    <phoneticPr fontId="1"/>
  </si>
  <si>
    <t>予定の本文からレポートの作成・閲覧ができる</t>
    <rPh sb="0" eb="1">
      <t xml:space="preserve">ヨテイノ </t>
    </rPh>
    <rPh sb="3" eb="5">
      <t xml:space="preserve">ホンブン </t>
    </rPh>
    <rPh sb="12" eb="14">
      <t xml:space="preserve">サクセイ </t>
    </rPh>
    <rPh sb="15" eb="17">
      <t xml:space="preserve">エツラｎ </t>
    </rPh>
    <phoneticPr fontId="1"/>
  </si>
  <si>
    <t>Garoon 5.9以前：予定詳細画面の上部の「レポート」のリンクからレポートの作成と閲覧ができる
クラウド版、Garoon 5.15.0以降：予定の本文のメモの下のリンクからレポートの作成と閲覧ができる</t>
    <phoneticPr fontId="1"/>
  </si>
  <si>
    <t>予定の確認</t>
    <rPh sb="0" eb="2">
      <t xml:space="preserve">ヨテイノ </t>
    </rPh>
    <rPh sb="3" eb="5">
      <t xml:space="preserve">カクニｎ </t>
    </rPh>
    <phoneticPr fontId="1"/>
  </si>
  <si>
    <t>予定の確認画面で予約する施設を選択できる</t>
    <rPh sb="0" eb="1">
      <t xml:space="preserve">ヨテイノ </t>
    </rPh>
    <rPh sb="3" eb="5">
      <t xml:space="preserve">カクニｎ </t>
    </rPh>
    <rPh sb="5" eb="7">
      <t xml:space="preserve">ガメｎ </t>
    </rPh>
    <rPh sb="8" eb="10">
      <t xml:space="preserve">ヨヤクスル </t>
    </rPh>
    <rPh sb="12" eb="14">
      <t xml:space="preserve">シセツ </t>
    </rPh>
    <rPh sb="15" eb="17">
      <t xml:space="preserve">センタク </t>
    </rPh>
    <phoneticPr fontId="1"/>
  </si>
  <si>
    <t>ユーザー/施設検索
(ポートレット含む）</t>
    <rPh sb="5" eb="7">
      <t xml:space="preserve">シセツ </t>
    </rPh>
    <rPh sb="7" eb="9">
      <t xml:space="preserve">ケンサク </t>
    </rPh>
    <rPh sb="16" eb="17">
      <t xml:space="preserve">フクム </t>
    </rPh>
    <phoneticPr fontId="1"/>
  </si>
  <si>
    <t>インクリメンタルサーチができる</t>
    <phoneticPr fontId="1"/>
  </si>
  <si>
    <t>既存の検索方法は引き続き利用できる</t>
    <rPh sb="0" eb="2">
      <t xml:space="preserve">キゾｎ </t>
    </rPh>
    <rPh sb="3" eb="5">
      <t xml:space="preserve">ケンサク </t>
    </rPh>
    <rPh sb="5" eb="7">
      <t xml:space="preserve">ホウホウ </t>
    </rPh>
    <rPh sb="8" eb="9">
      <t xml:space="preserve">ヒキツヅキ </t>
    </rPh>
    <rPh sb="12" eb="14">
      <t xml:space="preserve">リヨウ </t>
    </rPh>
    <phoneticPr fontId="1"/>
  </si>
  <si>
    <t>スケジュールを表示するグループを切り替えるパーツからMyグループの追加画面に移動できる</t>
    <rPh sb="7" eb="9">
      <t xml:space="preserve">ヒョウジ </t>
    </rPh>
    <rPh sb="16" eb="17">
      <t xml:space="preserve">キリカエル </t>
    </rPh>
    <rPh sb="32" eb="34">
      <t xml:space="preserve">ツイカ </t>
    </rPh>
    <rPh sb="34" eb="36">
      <t xml:space="preserve">ガメｎ </t>
    </rPh>
    <rPh sb="37" eb="39">
      <t xml:space="preserve">イドウ </t>
    </rPh>
    <phoneticPr fontId="1"/>
  </si>
  <si>
    <t>予定の登録/編集</t>
    <rPh sb="0" eb="2">
      <t xml:space="preserve">ヨテイノトウロク </t>
    </rPh>
    <rPh sb="6" eb="8">
      <t xml:space="preserve">ヘンシュウ </t>
    </rPh>
    <phoneticPr fontId="1"/>
  </si>
  <si>
    <t>既に予約されている施設に警告アイコンが表示</t>
    <rPh sb="0" eb="1">
      <t xml:space="preserve">スデニ </t>
    </rPh>
    <rPh sb="2" eb="4">
      <t xml:space="preserve">ヨヤクサレテイル </t>
    </rPh>
    <rPh sb="9" eb="11">
      <t xml:space="preserve">シセツニ </t>
    </rPh>
    <rPh sb="12" eb="14">
      <t xml:space="preserve">ケイコクアインコン </t>
    </rPh>
    <rPh sb="19" eb="21">
      <t xml:space="preserve">ヒョウジ </t>
    </rPh>
    <phoneticPr fontId="1"/>
  </si>
  <si>
    <t>22.5以降、予定の登録/編集時に、既に予約されている施設に警告アイコンが表示される</t>
    <rPh sb="4" eb="6">
      <t xml:space="preserve">イコウ </t>
    </rPh>
    <rPh sb="7" eb="9">
      <t xml:space="preserve">ヨテイノトウロク </t>
    </rPh>
    <rPh sb="13" eb="16">
      <t xml:space="preserve">ヘンシュウジニ </t>
    </rPh>
    <rPh sb="18" eb="19">
      <t xml:space="preserve">スデニ </t>
    </rPh>
    <rPh sb="20" eb="22">
      <t xml:space="preserve">ヨヤク </t>
    </rPh>
    <rPh sb="30" eb="32">
      <t xml:space="preserve">ケイコクアイコンガ </t>
    </rPh>
    <rPh sb="37" eb="39">
      <t xml:space="preserve">ヒョウジ </t>
    </rPh>
    <phoneticPr fontId="1"/>
  </si>
  <si>
    <t>リマインダー</t>
  </si>
  <si>
    <t>定期的に、「新着情報」と、「スケジュールの○分前」 を教えてくれる</t>
  </si>
  <si>
    <t>パッケージ版：Cybozu Desktop V.2 を利用（Widnows統合認証と、メール受信に対応）
クラウド版：Cybozu Desktop V.2 を利用</t>
  </si>
  <si>
    <t>繰り返し予定の条件で「２週間ごと」および「３週間ごと」を選択できる</t>
    <rPh sb="0" eb="1">
      <t>クリカエセィ</t>
    </rPh>
    <rPh sb="28" eb="30">
      <t>センタク</t>
    </rPh>
    <phoneticPr fontId="1"/>
  </si>
  <si>
    <t>クラウド版およびGaroon 6.0以降：繰り返し予定で「2週間ごと」「3週間ごと」を設定できる</t>
  </si>
  <si>
    <t>警告メッセージ</t>
    <rPh sb="0" eb="2">
      <t>ケイコク</t>
    </rPh>
    <phoneticPr fontId="1"/>
  </si>
  <si>
    <t>他人が登録した予定を削除する際に警告メッセージを表示</t>
    <phoneticPr fontId="1"/>
  </si>
  <si>
    <t>クラウド版：23.5以降、他人が登録した予定を削除する際に警告メッセージを表示
Garoon 6.0以降：他人が登録した予定を削除する際に警告メッセージを表示</t>
    <rPh sb="4" eb="5">
      <t>バン</t>
    </rPh>
    <rPh sb="10" eb="12">
      <t>イコウ</t>
    </rPh>
    <rPh sb="50" eb="52">
      <t>イコウ</t>
    </rPh>
    <phoneticPr fontId="1"/>
  </si>
  <si>
    <t>最初に表示するグループの設定</t>
    <rPh sb="0" eb="1">
      <t>サイセィオ</t>
    </rPh>
    <rPh sb="3" eb="4">
      <t>ヒョウ</t>
    </rPh>
    <rPh sb="12" eb="14">
      <t>セッテイ</t>
    </rPh>
    <phoneticPr fontId="1"/>
  </si>
  <si>
    <t>「グループ日表示」画面、「グループ週表示」画面のみの対応</t>
    <rPh sb="26" eb="28">
      <t>タイオウ</t>
    </rPh>
    <phoneticPr fontId="1"/>
  </si>
  <si>
    <t>23.11以降、グループの設定が可能</t>
  </si>
  <si>
    <t>閲覧権限と通知先の確認</t>
    <phoneticPr fontId="1"/>
  </si>
  <si>
    <t>閲覧権限をもつユーザーと、通知先に設定されているユーザーを確認できる（一覧画面も含む）</t>
    <rPh sb="0" eb="2">
      <t>エツラン</t>
    </rPh>
    <rPh sb="2" eb="4">
      <t>ケンゲン</t>
    </rPh>
    <rPh sb="13" eb="15">
      <t>ツウチ</t>
    </rPh>
    <rPh sb="15" eb="16">
      <t>サキ</t>
    </rPh>
    <rPh sb="17" eb="19">
      <t>セッテイ</t>
    </rPh>
    <rPh sb="29" eb="31">
      <t>カクニン</t>
    </rPh>
    <rPh sb="35" eb="37">
      <t>イチラン</t>
    </rPh>
    <rPh sb="37" eb="39">
      <t>ガメン</t>
    </rPh>
    <rPh sb="40" eb="41">
      <t>フク</t>
    </rPh>
    <phoneticPr fontId="1"/>
  </si>
  <si>
    <t>コメントへ画像の挿入</t>
    <rPh sb="5" eb="7">
      <t>ガゾウ</t>
    </rPh>
    <rPh sb="8" eb="10">
      <t>ソウニュウ</t>
    </rPh>
    <phoneticPr fontId="1"/>
  </si>
  <si>
    <t>Garoon 5.0以降とクラウド版は、コメントへ画像の挿入ができる</t>
    <rPh sb="10" eb="12">
      <t>イコウ</t>
    </rPh>
    <rPh sb="17" eb="18">
      <t>バン</t>
    </rPh>
    <rPh sb="25" eb="27">
      <t>ガゾウ</t>
    </rPh>
    <rPh sb="28" eb="30">
      <t>ソウニュウ</t>
    </rPh>
    <phoneticPr fontId="1"/>
  </si>
  <si>
    <t>掲示板一覧の横幅の調整と、独立したスクロール操作が可能</t>
  </si>
  <si>
    <t>カテゴリー一覧が別ペインとなり、カテゴリー切り替え時でも画面位置が維持される</t>
  </si>
  <si>
    <t>掲示の作成/変更</t>
    <rPh sb="0" eb="2">
      <t>ケイジ</t>
    </rPh>
    <rPh sb="3" eb="5">
      <t>サクセイ</t>
    </rPh>
    <rPh sb="6" eb="8">
      <t>ヘンコウ</t>
    </rPh>
    <phoneticPr fontId="1"/>
  </si>
  <si>
    <t>差出人の直接入力</t>
    <rPh sb="0" eb="2">
      <t>サシダシ</t>
    </rPh>
    <rPh sb="2" eb="3">
      <t>ニン</t>
    </rPh>
    <rPh sb="4" eb="6">
      <t>チョクセツ</t>
    </rPh>
    <rPh sb="6" eb="8">
      <t>ニュウリョク</t>
    </rPh>
    <phoneticPr fontId="1"/>
  </si>
  <si>
    <t>掲示の差出人名を直接入力できる</t>
    <rPh sb="0" eb="2">
      <t>ケイジ</t>
    </rPh>
    <rPh sb="3" eb="5">
      <t>サシダシ</t>
    </rPh>
    <rPh sb="5" eb="6">
      <t>ニン</t>
    </rPh>
    <rPh sb="6" eb="7">
      <t>メイ</t>
    </rPh>
    <rPh sb="8" eb="10">
      <t>チョクセツ</t>
    </rPh>
    <rPh sb="10" eb="12">
      <t>ニュウリョク</t>
    </rPh>
    <phoneticPr fontId="1"/>
  </si>
  <si>
    <t>掲示の変更/削除を許可するユーザー</t>
    <rPh sb="0" eb="2">
      <t>ケイジ</t>
    </rPh>
    <rPh sb="3" eb="5">
      <t>ヘンコウ</t>
    </rPh>
    <rPh sb="6" eb="8">
      <t>サクジョ</t>
    </rPh>
    <rPh sb="9" eb="11">
      <t>キョカ</t>
    </rPh>
    <phoneticPr fontId="1"/>
  </si>
  <si>
    <t>掲示の作成者以外に、掲示を変更/削除できるユーザーを設定できる</t>
    <rPh sb="0" eb="2">
      <t>ケイジ</t>
    </rPh>
    <rPh sb="3" eb="6">
      <t>サクセイシャ</t>
    </rPh>
    <rPh sb="6" eb="8">
      <t>イガイ</t>
    </rPh>
    <rPh sb="10" eb="12">
      <t>ケイジ</t>
    </rPh>
    <rPh sb="13" eb="15">
      <t>ヘンコウ</t>
    </rPh>
    <rPh sb="16" eb="18">
      <t>サクジョ</t>
    </rPh>
    <rPh sb="26" eb="28">
      <t>セッテイ</t>
    </rPh>
    <phoneticPr fontId="1"/>
  </si>
  <si>
    <t>（変更時の）更新通知のON/OFF</t>
    <rPh sb="1" eb="3">
      <t>ヘンコウ</t>
    </rPh>
    <rPh sb="3" eb="4">
      <t>ジ</t>
    </rPh>
    <rPh sb="6" eb="8">
      <t>コウシン</t>
    </rPh>
    <rPh sb="8" eb="10">
      <t>ツウチ</t>
    </rPh>
    <phoneticPr fontId="1"/>
  </si>
  <si>
    <t>掲示の変更時に、更新を通知するかしないかを選択できる</t>
    <rPh sb="0" eb="2">
      <t>ケイジ</t>
    </rPh>
    <rPh sb="3" eb="5">
      <t>ヘンコウ</t>
    </rPh>
    <rPh sb="5" eb="6">
      <t>ジ</t>
    </rPh>
    <rPh sb="8" eb="10">
      <t>コウシン</t>
    </rPh>
    <rPh sb="11" eb="13">
      <t>ツウチ</t>
    </rPh>
    <rPh sb="21" eb="23">
      <t>センタク</t>
    </rPh>
    <phoneticPr fontId="1"/>
  </si>
  <si>
    <t>本文へ画像挿入</t>
    <rPh sb="0" eb="2">
      <t>ホンブン</t>
    </rPh>
    <rPh sb="3" eb="5">
      <t>ガゾウ</t>
    </rPh>
    <rPh sb="5" eb="7">
      <t>ソウニュウ</t>
    </rPh>
    <phoneticPr fontId="1"/>
  </si>
  <si>
    <t>Garoon 5.0以降とクラウド版は、本文へ画像の挿入ができる</t>
    <rPh sb="17" eb="18">
      <t>バン</t>
    </rPh>
    <rPh sb="20" eb="22">
      <t>ホンブン</t>
    </rPh>
    <rPh sb="23" eb="25">
      <t>ガゾウ</t>
    </rPh>
    <rPh sb="26" eb="28">
      <t>ソウニュウ</t>
    </rPh>
    <phoneticPr fontId="1"/>
  </si>
  <si>
    <t>再利用時にカテゴリーを変更</t>
    <rPh sb="0" eb="1">
      <t>サイリヨウ</t>
    </rPh>
    <rPh sb="11" eb="13">
      <t>ヘンコウ</t>
    </rPh>
    <phoneticPr fontId="1"/>
  </si>
  <si>
    <t>23.11以降、再利用時にカテゴリーを変更できる</t>
  </si>
  <si>
    <t>更新通知の設定</t>
    <rPh sb="0" eb="2">
      <t>コウシン</t>
    </rPh>
    <rPh sb="2" eb="4">
      <t>ツウチ</t>
    </rPh>
    <rPh sb="5" eb="7">
      <t>セッテイ</t>
    </rPh>
    <phoneticPr fontId="1"/>
  </si>
  <si>
    <t>管理者が設定したカテゴリの更新通知解除</t>
    <rPh sb="0" eb="3">
      <t>カンリシャ</t>
    </rPh>
    <rPh sb="4" eb="6">
      <t>セッテイ</t>
    </rPh>
    <rPh sb="13" eb="15">
      <t>コウシン</t>
    </rPh>
    <rPh sb="15" eb="17">
      <t>ツウチ</t>
    </rPh>
    <rPh sb="17" eb="19">
      <t>カイジョ</t>
    </rPh>
    <phoneticPr fontId="1"/>
  </si>
  <si>
    <t>ユーザーが設定した「カテゴリの更新通知」に加え、管理者が設定したカテゴリ（強制通知を除く）の更新通知も解除できる</t>
  </si>
  <si>
    <t>更新通知画面でのカテゴリの表示</t>
    <rPh sb="0" eb="2">
      <t>コウシン</t>
    </rPh>
    <rPh sb="2" eb="4">
      <t>ツウチ</t>
    </rPh>
    <rPh sb="4" eb="6">
      <t>ガメン</t>
    </rPh>
    <rPh sb="13" eb="15">
      <t>ヒョウジ</t>
    </rPh>
    <phoneticPr fontId="1"/>
  </si>
  <si>
    <t>カテゴリはツリー形式で表示。更新通知を設定しているカテゴリは、「設定済みのカテゴリ」タブで、確認できる。</t>
  </si>
  <si>
    <t>掲示の変更時に、更新通知の送信有無を設定できる機能</t>
  </si>
  <si>
    <t>運用管理</t>
    <rPh sb="0" eb="2">
      <t>ウンヨウ</t>
    </rPh>
    <rPh sb="2" eb="4">
      <t>カンリ</t>
    </rPh>
    <phoneticPr fontId="1"/>
  </si>
  <si>
    <t>運用管理権限の委譲</t>
    <rPh sb="0" eb="2">
      <t>ウンヨウ</t>
    </rPh>
    <rPh sb="2" eb="4">
      <t>カンリ</t>
    </rPh>
    <rPh sb="4" eb="6">
      <t>ケンゲン</t>
    </rPh>
    <rPh sb="7" eb="9">
      <t>イジョウ</t>
    </rPh>
    <phoneticPr fontId="1"/>
  </si>
  <si>
    <t>運用管理者が管理権限のあるカテゴリに対して運用管理者を設定できる</t>
    <rPh sb="0" eb="2">
      <t>ウンヨウ</t>
    </rPh>
    <rPh sb="2" eb="5">
      <t>カンリシャ</t>
    </rPh>
    <rPh sb="6" eb="8">
      <t>カンリ</t>
    </rPh>
    <rPh sb="8" eb="10">
      <t>ケンゲン</t>
    </rPh>
    <rPh sb="18" eb="19">
      <t>タイ</t>
    </rPh>
    <rPh sb="21" eb="23">
      <t>ウンヨウ</t>
    </rPh>
    <rPh sb="23" eb="26">
      <t>カンリシャ</t>
    </rPh>
    <rPh sb="27" eb="29">
      <t>セッテイ</t>
    </rPh>
    <phoneticPr fontId="1"/>
  </si>
  <si>
    <t>メンション機能</t>
    <rPh sb="0" eb="2">
      <t xml:space="preserve">メンションキノウ </t>
    </rPh>
    <phoneticPr fontId="1"/>
  </si>
  <si>
    <t>掲示板のコメントで宛先指定</t>
    <rPh sb="0" eb="3">
      <t>ケイジ</t>
    </rPh>
    <rPh sb="9" eb="11">
      <t xml:space="preserve">アテサキ </t>
    </rPh>
    <rPh sb="11" eb="13">
      <t xml:space="preserve">シテイ </t>
    </rPh>
    <phoneticPr fontId="1"/>
  </si>
  <si>
    <t>宛先指定は、ユーザー、組織、ロールを指定できる
Garoon 6.0以降：コメントで宛先指定ができる</t>
    <rPh sb="0" eb="2">
      <t>アテサキ</t>
    </rPh>
    <rPh sb="2" eb="4">
      <t>シテイ</t>
    </rPh>
    <rPh sb="11" eb="13">
      <t>ソシキ</t>
    </rPh>
    <rPh sb="18" eb="20">
      <t>シテイ</t>
    </rPh>
    <rPh sb="34" eb="36">
      <t>イコウ</t>
    </rPh>
    <phoneticPr fontId="1"/>
  </si>
  <si>
    <t>ファイル管理</t>
    <rPh sb="4" eb="6">
      <t>カンリ</t>
    </rPh>
    <phoneticPr fontId="1"/>
  </si>
  <si>
    <t>運用管理者が管理権限のあるフォルダに対して運用管理者を設定できる</t>
    <rPh sb="0" eb="2">
      <t>ウンヨウ</t>
    </rPh>
    <rPh sb="2" eb="5">
      <t>カンリシャ</t>
    </rPh>
    <rPh sb="6" eb="8">
      <t>カンリ</t>
    </rPh>
    <rPh sb="8" eb="10">
      <t>ケンゲン</t>
    </rPh>
    <rPh sb="18" eb="19">
      <t>タイ</t>
    </rPh>
    <rPh sb="21" eb="23">
      <t>ウンヨウ</t>
    </rPh>
    <rPh sb="23" eb="26">
      <t>カンリシャ</t>
    </rPh>
    <rPh sb="27" eb="29">
      <t>セッテイ</t>
    </rPh>
    <phoneticPr fontId="1"/>
  </si>
  <si>
    <t>更新通知の一括設定</t>
  </si>
  <si>
    <t>フォルダー一覧が別ペインとなり、横幅の調整と、独立したスクロール操作が可能</t>
  </si>
  <si>
    <t>フォルダー一覧が別ペインとなり、フォルダー切り替え時でも画面位置が維持される</t>
  </si>
  <si>
    <t>添付ファイルの一括ダウンロード</t>
    <rPh sb="0" eb="2">
      <t>テンプ</t>
    </rPh>
    <rPh sb="7" eb="9">
      <t>イッカツ</t>
    </rPh>
    <phoneticPr fontId="1"/>
  </si>
  <si>
    <t>メッセージ一覧での未読化機能</t>
  </si>
  <si>
    <t>メッセージのコメントで宛先指定</t>
    <rPh sb="11" eb="13">
      <t>アテサキ</t>
    </rPh>
    <rPh sb="13" eb="15">
      <t>シテイ</t>
    </rPh>
    <phoneticPr fontId="1"/>
  </si>
  <si>
    <t>メッセージの変更/削除の
許可対象ユーザーの設定</t>
    <rPh sb="6" eb="8">
      <t xml:space="preserve">ヘンコウ </t>
    </rPh>
    <rPh sb="9" eb="11">
      <t xml:space="preserve">サクジョ </t>
    </rPh>
    <rPh sb="12" eb="14">
      <t xml:space="preserve">キョカ </t>
    </rPh>
    <rPh sb="14" eb="16">
      <t xml:space="preserve">タイショウ </t>
    </rPh>
    <rPh sb="21" eb="23">
      <t xml:space="preserve">セッテイ </t>
    </rPh>
    <phoneticPr fontId="1"/>
  </si>
  <si>
    <t>22.2以降、対象に「宛先のユーザー」を選べ、一般設定で許可対象の初期値も設定できる。</t>
    <rPh sb="4" eb="6">
      <t xml:space="preserve">イコウ </t>
    </rPh>
    <rPh sb="7" eb="9">
      <t xml:space="preserve">タイショウ </t>
    </rPh>
    <rPh sb="23" eb="27">
      <t xml:space="preserve">イッパンセッテイ </t>
    </rPh>
    <rPh sb="28" eb="30">
      <t xml:space="preserve">キョカ </t>
    </rPh>
    <rPh sb="30" eb="32">
      <t xml:space="preserve">タイショウ </t>
    </rPh>
    <rPh sb="33" eb="36">
      <t xml:space="preserve">ショキチ </t>
    </rPh>
    <rPh sb="37" eb="39">
      <t xml:space="preserve">セッテイ </t>
    </rPh>
    <phoneticPr fontId="1"/>
  </si>
  <si>
    <t>Gmailからの招待メール</t>
    <rPh sb="8" eb="10">
      <t>ショウタイ</t>
    </rPh>
    <phoneticPr fontId="1"/>
  </si>
  <si>
    <t>HTML形式での表示に対応</t>
  </si>
  <si>
    <t>HTMLメール内の埋め込み画象の表示</t>
    <rPh sb="7" eb="8">
      <t>ナイ</t>
    </rPh>
    <rPh sb="9" eb="10">
      <t>ウ</t>
    </rPh>
    <rPh sb="11" eb="12">
      <t>コ</t>
    </rPh>
    <rPh sb="13" eb="14">
      <t>ガ</t>
    </rPh>
    <rPh sb="14" eb="15">
      <t>ゾウ</t>
    </rPh>
    <rPh sb="16" eb="18">
      <t>ヒョウジ</t>
    </rPh>
    <phoneticPr fontId="1"/>
  </si>
  <si>
    <t xml:space="preserve">HTMLメール内の埋め込み画像の表示方法：HTML形式で表示
</t>
  </si>
  <si>
    <t>添付ファイルの削除</t>
    <rPh sb="0" eb="2">
      <t>テンプ</t>
    </rPh>
    <rPh sb="7" eb="9">
      <t>サクジョ</t>
    </rPh>
    <phoneticPr fontId="1"/>
  </si>
  <si>
    <t xml:space="preserve">添付ファイルの削除リンクの位置：オプションメニュー内
</t>
  </si>
  <si>
    <t>メール本文のURL</t>
    <rPh sb="3" eb="5">
      <t>ホンブン</t>
    </rPh>
    <phoneticPr fontId="1"/>
  </si>
  <si>
    <t>メール本文のURLをクリックした際、リンク先を別タブで表示。</t>
  </si>
  <si>
    <t>添付ファイルの一括削除</t>
    <rPh sb="0" eb="2">
      <t>テンプ</t>
    </rPh>
    <rPh sb="7" eb="9">
      <t>イッカツ</t>
    </rPh>
    <rPh sb="9" eb="11">
      <t>サクジョ</t>
    </rPh>
    <phoneticPr fontId="1"/>
  </si>
  <si>
    <t>メールの作成</t>
    <phoneticPr fontId="1"/>
  </si>
  <si>
    <t>宛先アドレスの選択</t>
    <rPh sb="0" eb="2">
      <t>アテサキ</t>
    </rPh>
    <rPh sb="7" eb="9">
      <t>センタク</t>
    </rPh>
    <phoneticPr fontId="1"/>
  </si>
  <si>
    <t>個人設定（共通）&gt; 画面 &gt; 一般設定 &gt; ユーザー名の後に表示する情報 で「優先する組織」が設定時に優先する組織を表示する</t>
  </si>
  <si>
    <t>送信済みメールの転送</t>
    <rPh sb="0" eb="3">
      <t>ソウシンズ</t>
    </rPh>
    <rPh sb="8" eb="10">
      <t>テンソウ</t>
    </rPh>
    <phoneticPr fontId="1"/>
  </si>
  <si>
    <t>作成画面での警告表示</t>
    <rPh sb="0" eb="4">
      <t>サクセイガメン</t>
    </rPh>
    <rPh sb="6" eb="8">
      <t>ケイコク</t>
    </rPh>
    <rPh sb="8" eb="10">
      <t>ヒョウジ</t>
    </rPh>
    <phoneticPr fontId="1"/>
  </si>
  <si>
    <t>マルチレポート</t>
    <phoneticPr fontId="1"/>
  </si>
  <si>
    <t>レポートの詳細</t>
    <rPh sb="5" eb="7">
      <t>ショウサイ</t>
    </rPh>
    <phoneticPr fontId="1"/>
  </si>
  <si>
    <t>レポート本文とコメントに「いいね」をつけられる</t>
    <rPh sb="4" eb="6">
      <t>ホンブン</t>
    </rPh>
    <phoneticPr fontId="1"/>
  </si>
  <si>
    <t>マルチレポートのコメントで宛先指定</t>
    <rPh sb="13" eb="15">
      <t xml:space="preserve">アテサキ </t>
    </rPh>
    <rPh sb="15" eb="17">
      <t xml:space="preserve">シテイ </t>
    </rPh>
    <phoneticPr fontId="1"/>
  </si>
  <si>
    <t>添付画像のサムネイル表示</t>
    <rPh sb="0" eb="4">
      <t xml:space="preserve">テンプガゾウ </t>
    </rPh>
    <rPh sb="10" eb="12">
      <t xml:space="preserve">ヒョウジ </t>
    </rPh>
    <phoneticPr fontId="1"/>
  </si>
  <si>
    <t>レポート自体とコメントの添付画像をサムネイル表示できる</t>
    <rPh sb="4" eb="6">
      <t xml:space="preserve">ジタイ </t>
    </rPh>
    <rPh sb="12" eb="16">
      <t xml:space="preserve">テンプガゾウ </t>
    </rPh>
    <rPh sb="22" eb="24">
      <t xml:space="preserve">ヒョウジ </t>
    </rPh>
    <phoneticPr fontId="1"/>
  </si>
  <si>
    <t>サムネイル表示を有効にするか画面の一般設定で変更可能
印刷用画面はサムネイル表示未対応</t>
    <rPh sb="5" eb="7">
      <t xml:space="preserve">ヒョウジ </t>
    </rPh>
    <rPh sb="8" eb="10">
      <t xml:space="preserve">ユウコウ </t>
    </rPh>
    <rPh sb="14" eb="16">
      <t xml:space="preserve">ガメｎ </t>
    </rPh>
    <rPh sb="17" eb="21">
      <t xml:space="preserve">イッパンセッテイ </t>
    </rPh>
    <rPh sb="22" eb="26">
      <t xml:space="preserve">ヘンコウカノウ </t>
    </rPh>
    <rPh sb="26" eb="28">
      <t xml:space="preserve">インサツ </t>
    </rPh>
    <rPh sb="28" eb="29">
      <t xml:space="preserve">ヨウ </t>
    </rPh>
    <rPh sb="29" eb="31">
      <t xml:space="preserve">ガメｎ </t>
    </rPh>
    <rPh sb="32" eb="42">
      <t xml:space="preserve">ミタイオウ </t>
    </rPh>
    <phoneticPr fontId="1"/>
  </si>
  <si>
    <t>通知</t>
    <rPh sb="0" eb="2">
      <t>ツウチ</t>
    </rPh>
    <phoneticPr fontId="1"/>
  </si>
  <si>
    <t>絞り込み</t>
    <rPh sb="0" eb="1">
      <t>シボ</t>
    </rPh>
    <rPh sb="2" eb="3">
      <t>コ</t>
    </rPh>
    <phoneticPr fontId="1"/>
  </si>
  <si>
    <t>パッケージ版：通知一覧画面で、[未確認]と「確認済み」のリンクから絞り込んで表示することが可能
クラウド版：通知一覧画面の「未確認」通と「確認済み」のリンクを廃止。通知一覧画面、通知一覧ポートレット、ヘッダーのベルアイオン内のドロップダウンリストの上部に配置されている[未読]/[既読]タブ、[すべて]/[自分宛]タブで絞り込んで表示することが可能。</t>
    <rPh sb="5" eb="6">
      <t>バン</t>
    </rPh>
    <rPh sb="7" eb="9">
      <t>ツウチ</t>
    </rPh>
    <rPh sb="9" eb="11">
      <t>イチラン</t>
    </rPh>
    <rPh sb="11" eb="13">
      <t>ガメン</t>
    </rPh>
    <rPh sb="16" eb="19">
      <t>ミカクニン</t>
    </rPh>
    <rPh sb="22" eb="24">
      <t>カクニン</t>
    </rPh>
    <rPh sb="24" eb="25">
      <t>ズ</t>
    </rPh>
    <rPh sb="33" eb="34">
      <t>シボ</t>
    </rPh>
    <rPh sb="35" eb="36">
      <t>コ</t>
    </rPh>
    <rPh sb="38" eb="40">
      <t>ヒョウジ</t>
    </rPh>
    <rPh sb="45" eb="47">
      <t>カノウ</t>
    </rPh>
    <rPh sb="52" eb="53">
      <t>バン</t>
    </rPh>
    <rPh sb="54" eb="56">
      <t>ツウチ</t>
    </rPh>
    <rPh sb="56" eb="58">
      <t>イチラン</t>
    </rPh>
    <rPh sb="58" eb="60">
      <t>ガメン</t>
    </rPh>
    <rPh sb="62" eb="65">
      <t>ミカクニン</t>
    </rPh>
    <rPh sb="84" eb="86">
      <t>イチラン</t>
    </rPh>
    <rPh sb="86" eb="88">
      <t>ガメン</t>
    </rPh>
    <rPh sb="89" eb="91">
      <t>ツウチ</t>
    </rPh>
    <rPh sb="91" eb="93">
      <t>イチラン</t>
    </rPh>
    <rPh sb="111" eb="112">
      <t>ナイ</t>
    </rPh>
    <rPh sb="124" eb="126">
      <t>ジョウブ</t>
    </rPh>
    <rPh sb="127" eb="129">
      <t>ハイチ</t>
    </rPh>
    <rPh sb="135" eb="137">
      <t>ミドク</t>
    </rPh>
    <rPh sb="140" eb="142">
      <t>キドク</t>
    </rPh>
    <rPh sb="153" eb="155">
      <t>ジブン</t>
    </rPh>
    <rPh sb="155" eb="156">
      <t>ア</t>
    </rPh>
    <rPh sb="160" eb="161">
      <t>シボ</t>
    </rPh>
    <rPh sb="162" eb="163">
      <t>コ</t>
    </rPh>
    <rPh sb="165" eb="167">
      <t>ヒョウジ</t>
    </rPh>
    <rPh sb="172" eb="174">
      <t>カノウ</t>
    </rPh>
    <phoneticPr fontId="1"/>
  </si>
  <si>
    <t>タイトルの全文表示対応</t>
  </si>
  <si>
    <t>通知一覧ポートレット</t>
    <rPh sb="0" eb="2">
      <t>ツウチ</t>
    </rPh>
    <rPh sb="2" eb="4">
      <t>イチラン</t>
    </rPh>
    <phoneticPr fontId="1"/>
  </si>
  <si>
    <t>通知一覧ポートレットの名称が異なる。
パッケージ版：「最新情報」ポートレット
クラウド版：「通知一覧」ポートレット</t>
  </si>
  <si>
    <t>既読にするボタン</t>
    <rPh sb="0" eb="2">
      <t>キドク</t>
    </rPh>
    <phoneticPr fontId="1"/>
  </si>
  <si>
    <t xml:space="preserve"> ポートレットの設定の「デザインの切替」項目が「複数行表示」に設定されている場合、未読通知一覧上で「既読にする」ボタンを使った既読処理が可能</t>
    <rPh sb="8" eb="10">
      <t>セッテイ</t>
    </rPh>
    <rPh sb="17" eb="19">
      <t>キリカエ</t>
    </rPh>
    <rPh sb="20" eb="22">
      <t>コウモク</t>
    </rPh>
    <rPh sb="24" eb="27">
      <t>フクスウギョウ</t>
    </rPh>
    <rPh sb="27" eb="29">
      <t>ヒョウジ</t>
    </rPh>
    <rPh sb="31" eb="33">
      <t>セッテイ</t>
    </rPh>
    <rPh sb="38" eb="40">
      <t>バアイ</t>
    </rPh>
    <rPh sb="41" eb="43">
      <t>ミドク</t>
    </rPh>
    <rPh sb="43" eb="45">
      <t>ツウチ</t>
    </rPh>
    <rPh sb="45" eb="47">
      <t>イチラン</t>
    </rPh>
    <rPh sb="47" eb="48">
      <t>ウエ</t>
    </rPh>
    <rPh sb="50" eb="52">
      <t>キドク</t>
    </rPh>
    <rPh sb="60" eb="61">
      <t>ツカ</t>
    </rPh>
    <rPh sb="63" eb="65">
      <t>キドク</t>
    </rPh>
    <rPh sb="65" eb="67">
      <t>ショリ</t>
    </rPh>
    <rPh sb="68" eb="70">
      <t>カノウ</t>
    </rPh>
    <phoneticPr fontId="1"/>
  </si>
  <si>
    <t>メンション機能</t>
  </si>
  <si>
    <t>さらに表示</t>
    <rPh sb="3" eb="5">
      <t>ヒョウジ</t>
    </rPh>
    <phoneticPr fontId="1"/>
  </si>
  <si>
    <t xml:space="preserve"> ポートレットの設定の「デザインの切替」項目が「複数行表示」に設定されていて通知の文字数が多い場合、「さらに表示」リンクが表示される</t>
    <rPh sb="8" eb="10">
      <t>セッテイ</t>
    </rPh>
    <rPh sb="17" eb="19">
      <t>キリカエ</t>
    </rPh>
    <rPh sb="20" eb="22">
      <t>コウモク</t>
    </rPh>
    <rPh sb="24" eb="27">
      <t>フクスウギョウ</t>
    </rPh>
    <rPh sb="27" eb="29">
      <t>ヒョウジ</t>
    </rPh>
    <rPh sb="31" eb="33">
      <t>セッテイ</t>
    </rPh>
    <rPh sb="38" eb="40">
      <t>ツウチ</t>
    </rPh>
    <rPh sb="41" eb="44">
      <t>モジスウ</t>
    </rPh>
    <rPh sb="45" eb="46">
      <t>オオ</t>
    </rPh>
    <rPh sb="47" eb="49">
      <t>バアイ</t>
    </rPh>
    <rPh sb="54" eb="56">
      <t>ヒョウジ</t>
    </rPh>
    <rPh sb="61" eb="63">
      <t>ヒョウジ</t>
    </rPh>
    <phoneticPr fontId="1"/>
  </si>
  <si>
    <t>モバイル表示</t>
    <rPh sb="4" eb="6">
      <t xml:space="preserve">ヒョウジ </t>
    </rPh>
    <phoneticPr fontId="1"/>
  </si>
  <si>
    <t>複数ファイルの一括アップロード</t>
    <rPh sb="0" eb="1">
      <t xml:space="preserve">フクスウ </t>
    </rPh>
    <rPh sb="7" eb="9">
      <t xml:space="preserve">イッカツ </t>
    </rPh>
    <phoneticPr fontId="1"/>
  </si>
  <si>
    <t>22.5以降、複数ファイルを一括アップロードできる</t>
    <rPh sb="4" eb="6">
      <t xml:space="preserve">イコウ </t>
    </rPh>
    <rPh sb="7" eb="9">
      <t xml:space="preserve">フクスウファイルヲ </t>
    </rPh>
    <rPh sb="14" eb="16">
      <t xml:space="preserve">イッカツアップロードデキル </t>
    </rPh>
    <phoneticPr fontId="1"/>
  </si>
  <si>
    <t>コメントの固定リンク(スペース、スケジュール、メッセージ、掲示板)</t>
    <rPh sb="5" eb="7">
      <t xml:space="preserve">コテイリンク </t>
    </rPh>
    <rPh sb="29" eb="32">
      <t xml:space="preserve">ケイジバン </t>
    </rPh>
    <phoneticPr fontId="1"/>
  </si>
  <si>
    <t>22.5以降、指定したコメントを直接開くための固定リンクが利用できる</t>
    <rPh sb="4" eb="5">
      <t xml:space="preserve">イコウ </t>
    </rPh>
    <rPh sb="6" eb="7">
      <t>、</t>
    </rPh>
    <rPh sb="7" eb="9">
      <t xml:space="preserve">シテイシタ </t>
    </rPh>
    <rPh sb="16" eb="18">
      <t xml:space="preserve">チョクセツ </t>
    </rPh>
    <rPh sb="18" eb="19">
      <t xml:space="preserve">ヒラクタメノ </t>
    </rPh>
    <rPh sb="23" eb="25">
      <t xml:space="preserve">コテイリンク </t>
    </rPh>
    <rPh sb="29" eb="31">
      <t xml:space="preserve">リヨウデキル </t>
    </rPh>
    <phoneticPr fontId="1"/>
  </si>
  <si>
    <t>添付画像をサムネイル表示(スケジュール、メッセージ、メール)</t>
    <rPh sb="0" eb="4">
      <t xml:space="preserve">テンプガゾウ </t>
    </rPh>
    <phoneticPr fontId="1"/>
  </si>
  <si>
    <t>22.8以降、添付画像をサムネイル表示できる</t>
    <rPh sb="4" eb="6">
      <t xml:space="preserve">イコウ </t>
    </rPh>
    <rPh sb="7" eb="11">
      <t xml:space="preserve">テンプガゾウヲ </t>
    </rPh>
    <rPh sb="17" eb="19">
      <t xml:space="preserve">ヒョウジ </t>
    </rPh>
    <phoneticPr fontId="1"/>
  </si>
  <si>
    <t>メモ</t>
  </si>
  <si>
    <t>メモ機能</t>
  </si>
  <si>
    <t>電話メモ</t>
  </si>
  <si>
    <t>組織図から選択できる</t>
  </si>
  <si>
    <t>グループメンバーの現在のスケジュール表示</t>
  </si>
  <si>
    <t>ToDoリスト</t>
  </si>
  <si>
    <t xml:space="preserve">ToDoリストのカテゴリー分類 </t>
  </si>
  <si>
    <t>その他</t>
  </si>
  <si>
    <t>CSV書き出し</t>
    <rPh sb="3" eb="4">
      <t>カ</t>
    </rPh>
    <rPh sb="5" eb="6">
      <t>ダ</t>
    </rPh>
    <phoneticPr fontId="1"/>
  </si>
  <si>
    <t>UTF-8のBOM付きでの書き出し</t>
    <rPh sb="9" eb="10">
      <t>ツ</t>
    </rPh>
    <rPh sb="13" eb="14">
      <t>カ</t>
    </rPh>
    <rPh sb="15" eb="16">
      <t>ダ</t>
    </rPh>
    <phoneticPr fontId="1"/>
  </si>
  <si>
    <t>リッチエディタ</t>
    <phoneticPr fontId="1"/>
  </si>
  <si>
    <t>書式編集時に改行を重ねても、書式編集パーツが追従する</t>
  </si>
  <si>
    <t>リッチエディタ</t>
  </si>
  <si>
    <t>書式編集のリンクを挿入するターゲット属性の初期値を「新規ウィンドウ」にする。
書式編書式編集メニューは常に画面上部に表示されるようにする</t>
  </si>
  <si>
    <t>ヘルプ</t>
  </si>
  <si>
    <t>英語と中国語のヘルプ</t>
  </si>
  <si>
    <t>サイボウズリモートサービス</t>
    <phoneticPr fontId="1"/>
  </si>
  <si>
    <t>クラウド版ではセキュアアクセスを利用</t>
    <rPh sb="4" eb="5">
      <t>バン</t>
    </rPh>
    <rPh sb="16" eb="18">
      <t>リヨウ</t>
    </rPh>
    <phoneticPr fontId="1"/>
  </si>
  <si>
    <t>サイボウズ KUNAI MDMパック</t>
    <phoneticPr fontId="1"/>
  </si>
  <si>
    <t>個別証明書発行によるセキュアアクセス</t>
    <phoneticPr fontId="1"/>
  </si>
  <si>
    <t>リモートサービス
セキュアアクセスオプション</t>
  </si>
  <si>
    <t>セキュアアクセスオプション</t>
    <phoneticPr fontId="1"/>
  </si>
  <si>
    <t>セッションの有効期間の設定</t>
    <rPh sb="6" eb="8">
      <t>ユウコウ</t>
    </rPh>
    <rPh sb="8" eb="10">
      <t>キカン</t>
    </rPh>
    <rPh sb="11" eb="13">
      <t>セッテイ</t>
    </rPh>
    <phoneticPr fontId="1"/>
  </si>
  <si>
    <t>コマンドラインで実行する機能</t>
    <rPh sb="8" eb="10">
      <t>ジッコウ</t>
    </rPh>
    <rPh sb="12" eb="14">
      <t>キノウ</t>
    </rPh>
    <phoneticPr fontId="1"/>
  </si>
  <si>
    <t>CSVの読み込み・書き出しやデータの一括削除等</t>
    <rPh sb="4" eb="5">
      <t>ヨ</t>
    </rPh>
    <rPh sb="6" eb="7">
      <t>コ</t>
    </rPh>
    <rPh sb="9" eb="10">
      <t>カ</t>
    </rPh>
    <rPh sb="11" eb="12">
      <t>ダ</t>
    </rPh>
    <rPh sb="18" eb="20">
      <t>イッカツ</t>
    </rPh>
    <rPh sb="20" eb="22">
      <t>サクジョ</t>
    </rPh>
    <rPh sb="22" eb="23">
      <t>トウ</t>
    </rPh>
    <phoneticPr fontId="1"/>
  </si>
  <si>
    <t>ネット連携サービス</t>
    <rPh sb="3" eb="5">
      <t>レンケイ</t>
    </rPh>
    <phoneticPr fontId="1"/>
  </si>
  <si>
    <t>天気予報</t>
    <rPh sb="0" eb="2">
      <t>テンキ</t>
    </rPh>
    <rPh sb="2" eb="4">
      <t>ヨホウ</t>
    </rPh>
    <phoneticPr fontId="1"/>
  </si>
  <si>
    <t xml:space="preserve">新ネット連携サービスへの切り替えに伴い、下記の機能を廃止（2017年8月版より）
[廃止される機能]
・企業検索
・郵便番号検索
・地図検索（地図の取り込み含む）
参考：「サイボウズ ガルーン 」ネット連携サービス変更と終了に関して 
　　　　https://cs.cybozu.co.jp/2017/006376.html
</t>
  </si>
  <si>
    <t>路線検索</t>
    <rPh sb="0" eb="2">
      <t>ロセン</t>
    </rPh>
    <rPh sb="2" eb="4">
      <t>ケンサク</t>
    </rPh>
    <phoneticPr fontId="1"/>
  </si>
  <si>
    <t>六曜</t>
    <rPh sb="0" eb="2">
      <t>ロクヨウ</t>
    </rPh>
    <phoneticPr fontId="1"/>
  </si>
  <si>
    <t>JavaScripts APIの利用</t>
    <rPh sb="16" eb="18">
      <t>リヨウ</t>
    </rPh>
    <phoneticPr fontId="1"/>
  </si>
  <si>
    <t>クラウド版で追加/変更されたAPIは、下記ページに記載。
https://cybozudev.zendesk.com/hc/ja/sections/200129785</t>
  </si>
  <si>
    <t>REST APIの利用</t>
    <rPh sb="9" eb="11">
      <t>リヨウ</t>
    </rPh>
    <phoneticPr fontId="1"/>
  </si>
  <si>
    <t>SOAP APIの利用</t>
    <phoneticPr fontId="1"/>
  </si>
  <si>
    <t>kintoneとのシングルサインオン</t>
    <phoneticPr fontId="1"/>
  </si>
  <si>
    <t>ヘッダー</t>
    <phoneticPr fontId="1"/>
  </si>
  <si>
    <t>新機能のお知らせ</t>
    <rPh sb="0" eb="3">
      <t>シンキノウ</t>
    </rPh>
    <rPh sb="5" eb="6">
      <t>シ</t>
    </rPh>
    <phoneticPr fontId="1"/>
  </si>
  <si>
    <t>クラウド版では、ヘッダーに新機能や仕様変更のお知らせを表示する</t>
    <rPh sb="4" eb="5">
      <t>バン</t>
    </rPh>
    <rPh sb="13" eb="16">
      <t>シンキノウ</t>
    </rPh>
    <rPh sb="17" eb="19">
      <t>シヨウ</t>
    </rPh>
    <rPh sb="19" eb="21">
      <t>ヘンコウ</t>
    </rPh>
    <rPh sb="23" eb="24">
      <t>シ</t>
    </rPh>
    <rPh sb="27" eb="29">
      <t>ヒョウジ</t>
    </rPh>
    <phoneticPr fontId="1"/>
  </si>
  <si>
    <t>ベルのアイコン内に既読にするボタン</t>
    <rPh sb="7" eb="8">
      <t>ナイ</t>
    </rPh>
    <rPh sb="9" eb="11">
      <t>キドク</t>
    </rPh>
    <phoneticPr fontId="1"/>
  </si>
  <si>
    <t>ベルのアイコンから表示される未読通知一覧に「既読にする」が表示される</t>
    <rPh sb="29" eb="31">
      <t>ヒョウジ</t>
    </rPh>
    <phoneticPr fontId="1"/>
  </si>
  <si>
    <t>アカウント名にユーザー情報の画像を表する</t>
    <rPh sb="5" eb="6">
      <t>メイ</t>
    </rPh>
    <rPh sb="11" eb="13">
      <t>ジョウホウ</t>
    </rPh>
    <rPh sb="14" eb="16">
      <t>ガゾウ</t>
    </rPh>
    <rPh sb="17" eb="18">
      <t>ヒョウ</t>
    </rPh>
    <phoneticPr fontId="1"/>
  </si>
  <si>
    <t>ヘッダーに表示されるアカウント名の左横のアイコンは、クラウド版ではアカウント情報で設定した画像が表示されるが、パッケージ版ではユーザー情報で設定した画像は表示されない。</t>
    <rPh sb="5" eb="7">
      <t>ヒョウジ</t>
    </rPh>
    <rPh sb="15" eb="16">
      <t>メイ</t>
    </rPh>
    <rPh sb="17" eb="19">
      <t>ヒダリヨコ</t>
    </rPh>
    <rPh sb="30" eb="31">
      <t>バン</t>
    </rPh>
    <rPh sb="38" eb="40">
      <t>ジョウホウ</t>
    </rPh>
    <rPh sb="41" eb="43">
      <t>セッテイ</t>
    </rPh>
    <rPh sb="45" eb="47">
      <t>ガゾウ</t>
    </rPh>
    <rPh sb="48" eb="50">
      <t>ヒョウジ</t>
    </rPh>
    <rPh sb="60" eb="61">
      <t>バン</t>
    </rPh>
    <rPh sb="67" eb="69">
      <t>ジョウホウ</t>
    </rPh>
    <rPh sb="70" eb="72">
      <t>セッテイ</t>
    </rPh>
    <rPh sb="74" eb="76">
      <t>ガゾウ</t>
    </rPh>
    <rPh sb="77" eb="79">
      <t>ヒョウジ</t>
    </rPh>
    <phoneticPr fontId="1"/>
  </si>
  <si>
    <t>フッター</t>
    <phoneticPr fontId="1"/>
  </si>
  <si>
    <t>ページトップに戻る</t>
    <rPh sb="7" eb="8">
      <t>モド</t>
    </rPh>
    <phoneticPr fontId="1"/>
  </si>
  <si>
    <t>ユーザー選択パーツ</t>
    <rPh sb="4" eb="6">
      <t>センタク</t>
    </rPh>
    <phoneticPr fontId="1"/>
  </si>
  <si>
    <t>各アプリケーションの登録/変更画面（※）のユーザー選択パーツのデザインを変更。使用停止ユーザーや削除されたユーザーの判別が可能になった
（※）管理画面や個人設定など一部の画面を除く</t>
  </si>
  <si>
    <t>日付パーツ</t>
    <rPh sb="0" eb="2">
      <t>ヒヅケ</t>
    </rPh>
    <phoneticPr fontId="1"/>
  </si>
  <si>
    <t>年プルダウン</t>
    <rPh sb="0" eb="1">
      <t>ネン</t>
    </rPh>
    <phoneticPr fontId="1"/>
  </si>
  <si>
    <t>操作した年の前後10年（年を選択した状態で再度プルダウンを開くと、選択している年の前後10年の範囲で年を選択可能）</t>
  </si>
  <si>
    <t>PUSH通知</t>
    <rPh sb="4" eb="6">
      <t>ツウチ</t>
    </rPh>
    <phoneticPr fontId="1"/>
  </si>
  <si>
    <t>クラウド版では、スケジュール/電話メモ/ワークフロー/メッセージ/スペースの通知を、PUSH通知としてKUNAIで受け取れる</t>
    <rPh sb="4" eb="5">
      <t>バン</t>
    </rPh>
    <rPh sb="15" eb="17">
      <t>デンワ</t>
    </rPh>
    <rPh sb="38" eb="40">
      <t>ツウチ</t>
    </rPh>
    <rPh sb="46" eb="48">
      <t>ツウチ</t>
    </rPh>
    <rPh sb="57" eb="58">
      <t>ウ</t>
    </rPh>
    <rPh sb="59" eb="60">
      <t>ト</t>
    </rPh>
    <phoneticPr fontId="1"/>
  </si>
  <si>
    <t>ユーザー管理のプロビジョニング機能(SCIM)</t>
    <rPh sb="4" eb="5">
      <t xml:space="preserve">カンリ </t>
    </rPh>
    <rPh sb="15" eb="17">
      <t xml:space="preserve">キノウ </t>
    </rPh>
    <phoneticPr fontId="1"/>
  </si>
  <si>
    <t>PDFファイルのプレビュー</t>
    <phoneticPr fontId="1"/>
  </si>
  <si>
    <t>クラウド版：20MB以下のファイルをプレビュー表示可能
Garoon 6.0以降：20MB以下のファイルをプレビュー表示可能</t>
    <rPh sb="10" eb="12">
      <t>イカ</t>
    </rPh>
    <rPh sb="23" eb="25">
      <t>ヒョウジ</t>
    </rPh>
    <rPh sb="25" eb="27">
      <t>カノウ</t>
    </rPh>
    <rPh sb="38" eb="40">
      <t>イコウ</t>
    </rPh>
    <phoneticPr fontId="1"/>
  </si>
  <si>
    <t>ユーザー名をクリックしたときに、ポップアップウィンドウでユーザーのプロフィールが表示される機能</t>
  </si>
  <si>
    <t>23.11以降、プロフィールが表示される</t>
  </si>
  <si>
    <t>クライアント動作環境(※2)</t>
  </si>
  <si>
    <t>利用バージョンの固定</t>
  </si>
  <si>
    <t>プログラムのカスタマイズ</t>
  </si>
  <si>
    <t>社内メールサーバーへの接続</t>
  </si>
  <si>
    <t>V-CUBEミーティング連携</t>
  </si>
  <si>
    <t>全般</t>
  </si>
  <si>
    <t>システム管理</t>
  </si>
  <si>
    <t>スペース</t>
  </si>
  <si>
    <t>スケジュール</t>
  </si>
  <si>
    <t>メッセージ</t>
  </si>
  <si>
    <t>メール</t>
  </si>
  <si>
    <t>ワークフロー</t>
  </si>
  <si>
    <t>在席確認</t>
  </si>
  <si>
    <t>リアクション（いいね！）</t>
  </si>
  <si>
    <t>全文検索</t>
  </si>
  <si>
    <t>サイボウズOffice/デヂエ連携</t>
  </si>
  <si>
    <t>リンク集</t>
  </si>
  <si>
    <t>掲示板</t>
  </si>
  <si>
    <t>アドレス帳</t>
  </si>
  <si>
    <t>通知一覧</t>
  </si>
  <si>
    <t>画像アセット</t>
  </si>
  <si>
    <t>個人設定</t>
  </si>
  <si>
    <t>マルチレポート</t>
  </si>
  <si>
    <t>通知</t>
  </si>
  <si>
    <t>モバイル表示</t>
  </si>
  <si>
    <t>その他</t>
    <phoneticPr fontId="1"/>
  </si>
  <si>
    <t>機能</t>
    <rPh sb="0" eb="2">
      <t>キノウ</t>
    </rPh>
    <phoneticPr fontId="1"/>
  </si>
  <si>
    <t>分類</t>
    <rPh sb="0" eb="2">
      <t>ブンルイ</t>
    </rPh>
    <phoneticPr fontId="1"/>
  </si>
  <si>
    <t>リアクション機能（いいね！）</t>
    <phoneticPr fontId="1"/>
  </si>
  <si>
    <t>共有先</t>
    <phoneticPr fontId="1"/>
  </si>
  <si>
    <t>スクリーンリーダー対応</t>
    <phoneticPr fontId="1"/>
  </si>
  <si>
    <t>複数予定登録</t>
    <rPh sb="0" eb="6">
      <t>フクスウ</t>
    </rPh>
    <phoneticPr fontId="1"/>
  </si>
  <si>
    <t>複数人の前後の予定を確認し、予定を調整できる</t>
    <rPh sb="0" eb="3">
      <t>フクスウ</t>
    </rPh>
    <rPh sb="14" eb="16">
      <t>ヨテイ</t>
    </rPh>
    <rPh sb="17" eb="19">
      <t>チョウセイ</t>
    </rPh>
    <phoneticPr fontId="1"/>
  </si>
  <si>
    <t>24.2以降、複数人の前後の予定を確認し、予定を調整できる</t>
    <phoneticPr fontId="1"/>
  </si>
  <si>
    <r>
      <rPr>
        <sz val="11"/>
        <rFont val="ＭＳ Ｐゴシック"/>
        <family val="3"/>
        <charset val="128"/>
      </rPr>
      <t>クラウド版：パッケージ版のガルーンとデヂエをcybozu.comに移行する手段として、office on cybozu.com カスタムアプリとの連携メニューを用意
パッケージ版：デヂエとのユーザー情報の同期/デヂエポートレット
Garoon 6.0以降：デヂエ連携終了</t>
    </r>
  </si>
  <si>
    <t>※1</t>
    <phoneticPr fontId="1"/>
  </si>
  <si>
    <t>クライアント動作環境</t>
    <phoneticPr fontId="1"/>
  </si>
  <si>
    <t>クライアント環境に関する最新の情報はホームページをご確認下さい。
https://garoon.cybozu.co.jp/function/environment/package/#sect01</t>
    <phoneticPr fontId="1"/>
  </si>
  <si>
    <t>クラウド版では一部のAPIが利用できない(※1)
そのため、ActiveDirectory(LDAP)からガルーンへのユーザー情報連携が利用不可</t>
    <phoneticPr fontId="1"/>
  </si>
  <si>
    <t>　本機能は、ファイル一括添付パーツ（Flash）の有効/無効の制御を行います。</t>
    <rPh sb="1" eb="2">
      <t>ホン</t>
    </rPh>
    <rPh sb="34" eb="35">
      <t>オコナ</t>
    </rPh>
    <phoneticPr fontId="1"/>
  </si>
  <si>
    <t>　Internet Explorer以外のブラウザでは常に一括添付が可能です。</t>
    <rPh sb="18" eb="20">
      <t>イガイ</t>
    </rPh>
    <phoneticPr fontId="1"/>
  </si>
  <si>
    <t>アップデートオプション</t>
    <phoneticPr fontId="1"/>
  </si>
  <si>
    <t>一定期間、一部の新機能を有効または無効にできる</t>
    <rPh sb="0" eb="2">
      <t>イッテイ</t>
    </rPh>
    <rPh sb="2" eb="4">
      <t>キカン</t>
    </rPh>
    <rPh sb="5" eb="7">
      <t>イチブ</t>
    </rPh>
    <rPh sb="8" eb="11">
      <t>シンキノウ</t>
    </rPh>
    <rPh sb="12" eb="14">
      <t>ユウコウ</t>
    </rPh>
    <rPh sb="17" eb="19">
      <t>ムコウ</t>
    </rPh>
    <phoneticPr fontId="1"/>
  </si>
  <si>
    <t>24.2以降、一定期間、一部の新機能を有効または無効にできる</t>
    <phoneticPr fontId="1"/>
  </si>
  <si>
    <t>※本資料では、主な機能を一部抜粋して比較しております。すべての機能を網羅しているわけではありません。</t>
    <phoneticPr fontId="1"/>
  </si>
  <si>
    <t>Garoonの新機能アップデートについて詳細は各リリースノートをご参照ください。</t>
    <rPh sb="20" eb="22">
      <t>ショウサイ</t>
    </rPh>
    <rPh sb="23" eb="24">
      <t>カク</t>
    </rPh>
    <rPh sb="33" eb="35">
      <t>サンショウ</t>
    </rPh>
    <phoneticPr fontId="1"/>
  </si>
  <si>
    <t>・クラウド版更新情報　https://garoon.cybozu.co.jp/support/cloud/update/</t>
    <rPh sb="5" eb="6">
      <t>バン</t>
    </rPh>
    <rPh sb="6" eb="8">
      <t>コウシン</t>
    </rPh>
    <rPh sb="8" eb="10">
      <t>ジョウホウ</t>
    </rPh>
    <phoneticPr fontId="1"/>
  </si>
  <si>
    <t>・パッケージ版更新情報　https://garoon.cybozu.co.jp/support/package/update/</t>
    <rPh sb="6" eb="7">
      <t>バン</t>
    </rPh>
    <rPh sb="7" eb="9">
      <t>コウシン</t>
    </rPh>
    <rPh sb="9" eb="11">
      <t>ジョウホウ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</si>
</sst>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x14ac:knownFonts="1">
    <font>
      <sz val="11"/>
      <name val="ＭＳ Ｐ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font>
    <font>
      <b/>
      <sz val="11"/>
      <name val="ＭＳ Ｐゴシック"/>
      <family val="3"/>
      <charset val="128"/>
    </font>
    <font>
      <sz val="11"/>
      <color rgb="FF2E07A9"/>
      <name val="ＭＳ Ｐゴシック"/>
      <family val="3"/>
      <charset val="128"/>
    </font>
    <font>
      <sz val="9"/>
      <color theme="1"/>
      <name val="ＭＳ Ｐゴシック"/>
      <family val="3"/>
      <charset val="128"/>
    </font>
    <font>
      <sz val="11"/>
      <color rgb="FFFF0000"/>
      <name val="ＭＳ Ｐゴシック"/>
      <family val="3"/>
      <charset val="128"/>
    </font>
    <font>
      <sz val="11"/>
      <color rgb="FF444444"/>
      <name val="ＭＳ Ｐゴシック"/>
      <family val="3"/>
      <charset val="128"/>
    </font>
    <font>
      <sz val="11"/>
      <color rgb="FFFF0000"/>
      <name val="ＭＳ Ｐゴシック"/>
      <family val="2"/>
      <charset val="128"/>
    </font>
    <font>
      <sz val="11"/>
      <color rgb="FF000000"/>
      <name val="ＭＳ Ｐゴシック"/>
      <family val="3"/>
      <charset val="128"/>
    </font>
    <font>
      <sz val="11"/>
      <color rgb="FF444444"/>
      <name val="Meiryo UI"/>
      <family val="3"/>
      <charset val="128"/>
    </font>
    <font>
      <sz val="11"/>
      <name val="ＭＳ Ｐゴシック"/>
      <family val="2"/>
      <charset val="128"/>
    </font>
  </fonts>
  <fills count="11">
    <fill>
      <patternFill patternType="none"/>
    </fill>
    <fill>
      <patternFill patternType="gray125"/>
    </fill>
    <fill>
      <patternFill patternType="solid">
        <fgColor theme="3" tint="0.39997558519241921"/>
        <bgColor indexed="64"/>
      </patternFill>
    </fill>
    <fill>
      <patternFill patternType="solid">
        <fgColor rgb="FFFFFFCC"/>
        <bgColor indexed="64"/>
      </patternFill>
    </fill>
    <fill>
      <patternFill patternType="solid">
        <fgColor rgb="FFEAEAEA"/>
        <bgColor indexed="64"/>
      </patternFill>
    </fill>
    <fill>
      <patternFill patternType="solid">
        <fgColor theme="0"/>
        <bgColor indexed="64"/>
      </patternFill>
    </fill>
    <fill>
      <patternFill patternType="solid">
        <fgColor rgb="FFEEECE1"/>
        <bgColor rgb="FF000000"/>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59996337778862885"/>
        <bgColor indexed="64"/>
      </patternFill>
    </fill>
    <fill>
      <patternFill patternType="solid">
        <fgColor theme="9"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bottom style="thin">
        <color rgb="FF000000"/>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top style="thin">
        <color indexed="64"/>
      </top>
      <bottom style="thin">
        <color indexed="64"/>
      </bottom>
      <diagonal/>
    </border>
  </borders>
  <cellStyleXfs count="1">
    <xf numFmtId="0" fontId="0" fillId="0" borderId="0"/>
  </cellStyleXfs>
  <cellXfs count="103">
    <xf numFmtId="0" fontId="0" fillId="0" borderId="0" xfId="0"/>
    <xf numFmtId="0" fontId="4" fillId="2" borderId="1" xfId="0" applyFont="1" applyFill="1" applyBorder="1" applyAlignment="1">
      <alignment horizontal="center" vertical="center" wrapText="1"/>
    </xf>
    <xf numFmtId="0" fontId="5" fillId="0" borderId="0" xfId="0" applyFont="1"/>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top" wrapText="1"/>
    </xf>
    <xf numFmtId="0" fontId="0" fillId="0" borderId="0" xfId="0" applyAlignment="1">
      <alignment horizontal="center"/>
    </xf>
    <xf numFmtId="0" fontId="0" fillId="0" borderId="0" xfId="0" applyAlignment="1">
      <alignment wrapText="1"/>
    </xf>
    <xf numFmtId="0" fontId="0" fillId="0" borderId="0" xfId="0" applyAlignment="1">
      <alignment vertical="top" wrapText="1"/>
    </xf>
    <xf numFmtId="0" fontId="0" fillId="5" borderId="1" xfId="0" applyFill="1" applyBorder="1" applyAlignment="1">
      <alignment vertical="top" wrapText="1"/>
    </xf>
    <xf numFmtId="0" fontId="0" fillId="5" borderId="1" xfId="0" applyFill="1" applyBorder="1" applyAlignment="1">
      <alignment vertical="center" wrapText="1"/>
    </xf>
    <xf numFmtId="0" fontId="6" fillId="0" borderId="1" xfId="0" applyFont="1" applyBorder="1" applyAlignment="1">
      <alignment horizontal="left" vertical="top" wrapText="1"/>
    </xf>
    <xf numFmtId="0" fontId="0" fillId="0" borderId="1" xfId="0" applyBorder="1" applyAlignment="1">
      <alignment wrapText="1"/>
    </xf>
    <xf numFmtId="0" fontId="7" fillId="0" borderId="1" xfId="0" applyFont="1" applyBorder="1" applyAlignment="1">
      <alignment vertical="top" wrapText="1"/>
    </xf>
    <xf numFmtId="0" fontId="3" fillId="0" borderId="1" xfId="0" applyFont="1" applyBorder="1" applyAlignment="1">
      <alignment horizontal="center" vertical="center"/>
    </xf>
    <xf numFmtId="0" fontId="0" fillId="0" borderId="1" xfId="0" applyBorder="1"/>
    <xf numFmtId="0" fontId="0" fillId="0" borderId="1" xfId="0" applyBorder="1" applyAlignment="1">
      <alignment horizontal="left" vertical="center"/>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top" wrapText="1"/>
    </xf>
    <xf numFmtId="0" fontId="3" fillId="0" borderId="1" xfId="0" applyFont="1" applyBorder="1" applyAlignment="1">
      <alignment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xf>
    <xf numFmtId="14" fontId="0" fillId="0" borderId="0" xfId="0" applyNumberFormat="1" applyAlignment="1">
      <alignment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0" fillId="6" borderId="0" xfId="0" applyFill="1"/>
    <xf numFmtId="0" fontId="2" fillId="0" borderId="0" xfId="0" applyFont="1"/>
    <xf numFmtId="0" fontId="10" fillId="0" borderId="1" xfId="0" applyFont="1" applyBorder="1" applyAlignment="1">
      <alignment vertical="top" wrapText="1"/>
    </xf>
    <xf numFmtId="0" fontId="0" fillId="7" borderId="0" xfId="0" applyFill="1" applyAlignment="1">
      <alignment horizontal="center" vertical="center" wrapText="1"/>
    </xf>
    <xf numFmtId="0" fontId="0" fillId="6" borderId="0" xfId="0" applyFill="1" applyAlignment="1">
      <alignment horizontal="center" vertical="center" wrapText="1"/>
    </xf>
    <xf numFmtId="0" fontId="0" fillId="0" borderId="4" xfId="0" applyBorder="1" applyAlignment="1">
      <alignment horizontal="left"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3" borderId="8" xfId="0" applyFill="1" applyBorder="1" applyAlignment="1">
      <alignment horizontal="left" vertical="center"/>
    </xf>
    <xf numFmtId="176" fontId="0" fillId="0" borderId="8" xfId="0" applyNumberFormat="1" applyBorder="1" applyAlignment="1">
      <alignment horizontal="center" vertical="center" wrapText="1"/>
    </xf>
    <xf numFmtId="0" fontId="8" fillId="0" borderId="8" xfId="0" applyFont="1" applyBorder="1" applyAlignment="1">
      <alignment horizontal="center"/>
    </xf>
    <xf numFmtId="0" fontId="11" fillId="0" borderId="0" xfId="0" applyFont="1"/>
    <xf numFmtId="0" fontId="0" fillId="0" borderId="2" xfId="0" applyBorder="1" applyAlignment="1">
      <alignment vertical="center" wrapText="1"/>
    </xf>
    <xf numFmtId="0" fontId="0" fillId="0" borderId="2" xfId="0" applyBorder="1" applyAlignment="1">
      <alignment horizontal="center" vertical="center"/>
    </xf>
    <xf numFmtId="0" fontId="0" fillId="0" borderId="2" xfId="0" applyBorder="1" applyAlignment="1">
      <alignment vertical="top"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4" xfId="0" applyBorder="1" applyAlignment="1">
      <alignment vertical="top"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0" borderId="2" xfId="0" applyBorder="1" applyAlignment="1">
      <alignment horizontal="left" vertical="center" wrapText="1"/>
    </xf>
    <xf numFmtId="0" fontId="4" fillId="2" borderId="5" xfId="0" applyFont="1" applyFill="1" applyBorder="1" applyAlignment="1">
      <alignment horizontal="center" vertical="center" wrapText="1"/>
    </xf>
    <xf numFmtId="0" fontId="0" fillId="4" borderId="8" xfId="0" applyFill="1" applyBorder="1" applyAlignment="1">
      <alignment vertical="center"/>
    </xf>
    <xf numFmtId="0" fontId="0" fillId="4" borderId="1" xfId="0" applyFill="1" applyBorder="1" applyAlignment="1">
      <alignment vertical="center"/>
    </xf>
    <xf numFmtId="0" fontId="0" fillId="4" borderId="20" xfId="0" applyFill="1" applyBorder="1" applyAlignment="1">
      <alignment vertical="center"/>
    </xf>
    <xf numFmtId="0" fontId="0" fillId="4" borderId="22" xfId="0" applyFill="1" applyBorder="1" applyAlignment="1">
      <alignment vertical="center"/>
    </xf>
    <xf numFmtId="176" fontId="0" fillId="8" borderId="8" xfId="0" applyNumberFormat="1" applyFill="1" applyBorder="1" applyAlignment="1">
      <alignment horizontal="center" vertical="center" wrapText="1"/>
    </xf>
    <xf numFmtId="176" fontId="0" fillId="8" borderId="5" xfId="0" applyNumberFormat="1" applyFill="1" applyBorder="1" applyAlignment="1">
      <alignment horizontal="center" vertical="center" wrapText="1"/>
    </xf>
    <xf numFmtId="0" fontId="0" fillId="3" borderId="20" xfId="0" applyFill="1" applyBorder="1" applyAlignment="1">
      <alignment horizontal="left" vertical="center"/>
    </xf>
    <xf numFmtId="0" fontId="0" fillId="10" borderId="12" xfId="0" applyFill="1" applyBorder="1" applyAlignment="1">
      <alignment horizontal="center" vertical="center"/>
    </xf>
    <xf numFmtId="176" fontId="3" fillId="10" borderId="6" xfId="0" applyNumberFormat="1" applyFont="1" applyFill="1" applyBorder="1" applyAlignment="1">
      <alignment horizontal="center" vertical="center" wrapText="1"/>
    </xf>
    <xf numFmtId="176" fontId="3" fillId="10" borderId="8" xfId="0" applyNumberFormat="1" applyFont="1" applyFill="1" applyBorder="1" applyAlignment="1">
      <alignment horizontal="center" vertical="center" wrapText="1"/>
    </xf>
    <xf numFmtId="0" fontId="0" fillId="10" borderId="18" xfId="0" applyFill="1" applyBorder="1" applyAlignment="1">
      <alignment horizontal="center" vertical="center"/>
    </xf>
    <xf numFmtId="176" fontId="0" fillId="10" borderId="6" xfId="0" applyNumberFormat="1" applyFill="1" applyBorder="1" applyAlignment="1">
      <alignment horizontal="center" vertical="center" wrapText="1"/>
    </xf>
    <xf numFmtId="176" fontId="0" fillId="10" borderId="8" xfId="0" applyNumberFormat="1" applyFill="1" applyBorder="1" applyAlignment="1">
      <alignment horizontal="center" vertical="center" wrapText="1"/>
    </xf>
    <xf numFmtId="176" fontId="0" fillId="10" borderId="5" xfId="0" applyNumberFormat="1" applyFill="1" applyBorder="1" applyAlignment="1">
      <alignment horizontal="center" vertical="center" wrapText="1"/>
    </xf>
    <xf numFmtId="0" fontId="0" fillId="10" borderId="13" xfId="0" applyFill="1" applyBorder="1" applyAlignment="1">
      <alignment horizontal="center" vertical="center"/>
    </xf>
    <xf numFmtId="0" fontId="0" fillId="10" borderId="19" xfId="0" applyFill="1" applyBorder="1" applyAlignment="1">
      <alignment horizontal="center" vertical="center"/>
    </xf>
    <xf numFmtId="0" fontId="7" fillId="0" borderId="0" xfId="0" applyFont="1" applyAlignment="1">
      <alignment wrapText="1"/>
    </xf>
    <xf numFmtId="176" fontId="12" fillId="0" borderId="8" xfId="0" applyNumberFormat="1" applyFont="1" applyBorder="1" applyAlignment="1">
      <alignment horizontal="center" vertical="center" wrapText="1"/>
    </xf>
    <xf numFmtId="0" fontId="2" fillId="0" borderId="0" xfId="0" applyFont="1" applyAlignment="1">
      <alignment wrapText="1"/>
    </xf>
    <xf numFmtId="0" fontId="0" fillId="3" borderId="14" xfId="0" applyFill="1" applyBorder="1" applyAlignment="1">
      <alignment horizontal="center" vertical="center" wrapText="1"/>
    </xf>
    <xf numFmtId="0" fontId="0" fillId="9" borderId="14" xfId="0" applyFill="1" applyBorder="1" applyAlignment="1">
      <alignment horizontal="center" vertical="center" wrapText="1"/>
    </xf>
    <xf numFmtId="0" fontId="0" fillId="3" borderId="12" xfId="0" applyFill="1" applyBorder="1" applyAlignment="1">
      <alignment horizontal="center" vertical="center" wrapText="1"/>
    </xf>
    <xf numFmtId="0" fontId="0" fillId="10" borderId="12" xfId="0" applyFill="1" applyBorder="1" applyAlignment="1">
      <alignment horizontal="center" vertical="center" wrapText="1"/>
    </xf>
    <xf numFmtId="0" fontId="0" fillId="10" borderId="18" xfId="0" applyFill="1" applyBorder="1" applyAlignment="1">
      <alignment horizontal="center" vertical="center" wrapText="1"/>
    </xf>
    <xf numFmtId="0" fontId="0" fillId="4" borderId="22" xfId="0" applyFill="1" applyBorder="1" applyAlignment="1">
      <alignment vertical="center" wrapText="1"/>
    </xf>
    <xf numFmtId="0" fontId="0" fillId="3" borderId="22" xfId="0" applyFill="1" applyBorder="1" applyAlignment="1">
      <alignment horizontal="left" vertical="center" wrapText="1"/>
    </xf>
    <xf numFmtId="0" fontId="0" fillId="4" borderId="8" xfId="0" applyFill="1" applyBorder="1" applyAlignment="1">
      <alignment vertical="center" wrapText="1"/>
    </xf>
    <xf numFmtId="0" fontId="0" fillId="4" borderId="20" xfId="0" applyFill="1" applyBorder="1" applyAlignment="1">
      <alignment vertical="center" wrapText="1"/>
    </xf>
    <xf numFmtId="0" fontId="8" fillId="0" borderId="8" xfId="0" applyFont="1" applyBorder="1" applyAlignment="1">
      <alignment horizontal="center" wrapText="1"/>
    </xf>
    <xf numFmtId="0" fontId="7" fillId="0" borderId="1" xfId="0" applyFont="1" applyBorder="1" applyAlignment="1">
      <alignment vertical="center" wrapText="1"/>
    </xf>
    <xf numFmtId="176" fontId="7" fillId="10" borderId="8" xfId="0" applyNumberFormat="1" applyFont="1" applyFill="1" applyBorder="1" applyAlignment="1">
      <alignment horizontal="center" vertical="center" wrapText="1"/>
    </xf>
    <xf numFmtId="176" fontId="7" fillId="0" borderId="8" xfId="0" applyNumberFormat="1" applyFont="1" applyBorder="1" applyAlignment="1">
      <alignment horizontal="center" vertical="center" wrapText="1"/>
    </xf>
    <xf numFmtId="0" fontId="0" fillId="3" borderId="7" xfId="0" applyFill="1" applyBorder="1" applyAlignment="1">
      <alignment horizontal="center" vertical="center" wrapText="1"/>
    </xf>
    <xf numFmtId="0" fontId="0" fillId="3" borderId="10"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7"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7" xfId="0" applyFill="1" applyBorder="1" applyAlignment="1">
      <alignment horizontal="center" vertical="center" wrapText="1"/>
    </xf>
    <xf numFmtId="0" fontId="0" fillId="9" borderId="21" xfId="0" applyFill="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176" fontId="0" fillId="0" borderId="2" xfId="0" applyNumberFormat="1" applyBorder="1" applyAlignment="1">
      <alignment horizontal="center" vertical="center" wrapText="1"/>
    </xf>
    <xf numFmtId="176" fontId="0" fillId="0" borderId="4" xfId="0" applyNumberFormat="1" applyBorder="1" applyAlignment="1">
      <alignment horizontal="center" vertical="center" wrapText="1"/>
    </xf>
    <xf numFmtId="176" fontId="0" fillId="0" borderId="3" xfId="0" applyNumberForma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left" vertical="top" wrapText="1"/>
    </xf>
    <xf numFmtId="0" fontId="3" fillId="0" borderId="1" xfId="0" applyFont="1" applyBorder="1" applyAlignment="1">
      <alignment horizontal="left" vertical="top"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0" fillId="0" borderId="0" xfId="0" applyAlignment="1"/>
  </cellXfs>
  <cellStyles count="1">
    <cellStyle name="標準" xfId="0" builtinId="0"/>
  </cellStyles>
  <dxfs count="0"/>
  <tableStyles count="0" defaultTableStyle="TableStyleMedium2" defaultPivotStyle="PivotStyleLight16"/>
  <colors>
    <mruColors>
      <color rgb="FF2E07A9"/>
      <color rgb="FF0804AC"/>
      <color rgb="FFEAEAEA"/>
      <color rgb="FFF8F8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BB396-C749-41D4-BC18-1E3E21A5F094}">
  <sheetPr>
    <pageSetUpPr fitToPage="1"/>
  </sheetPr>
  <dimension ref="A1:M330"/>
  <sheetViews>
    <sheetView tabSelected="1" view="pageBreakPreview" zoomScale="70" zoomScaleNormal="100" zoomScaleSheetLayoutView="70" workbookViewId="0">
      <pane xSplit="6" ySplit="3" topLeftCell="H4" activePane="bottomRight" state="frozen"/>
      <selection pane="topRight"/>
      <selection pane="bottomLeft"/>
      <selection pane="bottomRight" activeCell="M1" sqref="M1"/>
    </sheetView>
  </sheetViews>
  <sheetFormatPr defaultColWidth="9.109375" defaultRowHeight="13.5" customHeight="1" x14ac:dyDescent="0.2"/>
  <cols>
    <col min="1" max="1" width="7.33203125" customWidth="1"/>
    <col min="2" max="3" width="18.5546875" style="8" customWidth="1"/>
    <col min="4" max="4" width="9.6640625" customWidth="1"/>
    <col min="5" max="5" width="45.44140625" style="8" customWidth="1"/>
    <col min="6" max="6" width="38.109375" style="9" bestFit="1" customWidth="1"/>
    <col min="7" max="12" width="16.109375" customWidth="1"/>
    <col min="13" max="13" width="64.33203125" style="8" customWidth="1"/>
  </cols>
  <sheetData>
    <row r="1" spans="1:13" ht="16.2" x14ac:dyDescent="0.2">
      <c r="A1" s="28" t="s">
        <v>0</v>
      </c>
      <c r="B1" s="67"/>
      <c r="C1" s="67"/>
      <c r="D1" s="28"/>
      <c r="E1" s="28"/>
      <c r="F1" s="28"/>
      <c r="G1" s="28"/>
      <c r="H1" s="28"/>
      <c r="I1" s="28"/>
      <c r="J1" s="28"/>
      <c r="K1" s="28"/>
      <c r="L1" s="28"/>
      <c r="M1" s="24">
        <v>45334</v>
      </c>
    </row>
    <row r="2" spans="1:13" ht="38.25" customHeight="1" x14ac:dyDescent="0.2">
      <c r="E2" s="65"/>
      <c r="G2" s="27"/>
      <c r="H2" s="27"/>
      <c r="I2" s="27"/>
      <c r="J2" s="31" t="s">
        <v>1</v>
      </c>
      <c r="K2" s="30" t="s">
        <v>2</v>
      </c>
    </row>
    <row r="3" spans="1:13" s="7" customFormat="1" ht="27" customHeight="1" x14ac:dyDescent="0.2">
      <c r="B3" s="33" t="s">
        <v>3</v>
      </c>
      <c r="C3" s="48" t="s">
        <v>541</v>
      </c>
      <c r="D3" s="34" t="s">
        <v>4</v>
      </c>
      <c r="E3" s="1" t="s">
        <v>540</v>
      </c>
      <c r="F3" s="1" t="s">
        <v>5</v>
      </c>
      <c r="G3" s="1" t="s">
        <v>6</v>
      </c>
      <c r="H3" s="1" t="s">
        <v>7</v>
      </c>
      <c r="I3" s="1" t="s">
        <v>8</v>
      </c>
      <c r="J3" s="1" t="s">
        <v>9</v>
      </c>
      <c r="K3" s="1" t="s">
        <v>10</v>
      </c>
      <c r="L3" s="1" t="s">
        <v>11</v>
      </c>
      <c r="M3" s="1" t="s">
        <v>12</v>
      </c>
    </row>
    <row r="4" spans="1:13" s="7" customFormat="1" ht="13.2" x14ac:dyDescent="0.2">
      <c r="A4"/>
      <c r="B4" s="68" t="s">
        <v>13</v>
      </c>
      <c r="C4" s="70"/>
      <c r="D4" s="45"/>
      <c r="E4" s="45"/>
      <c r="F4" s="45"/>
      <c r="G4" s="45"/>
      <c r="H4" s="45"/>
      <c r="I4" s="45"/>
      <c r="J4" s="45"/>
      <c r="K4" s="45"/>
      <c r="L4" s="45"/>
      <c r="M4" s="46"/>
    </row>
    <row r="5" spans="1:13" ht="26.4" x14ac:dyDescent="0.2">
      <c r="B5" s="82"/>
      <c r="C5" s="100" t="s">
        <v>519</v>
      </c>
      <c r="D5" s="53">
        <f>ROW()-4</f>
        <v>1</v>
      </c>
      <c r="E5" s="88" t="s">
        <v>550</v>
      </c>
      <c r="F5" s="4" t="s">
        <v>14</v>
      </c>
      <c r="G5" s="5" t="s">
        <v>15</v>
      </c>
      <c r="H5" s="5" t="s">
        <v>15</v>
      </c>
      <c r="I5" s="5" t="s">
        <v>15</v>
      </c>
      <c r="J5" s="5" t="s">
        <v>15</v>
      </c>
      <c r="K5" s="5" t="s">
        <v>15</v>
      </c>
      <c r="L5" s="5" t="s">
        <v>15</v>
      </c>
      <c r="M5" s="6" t="s">
        <v>551</v>
      </c>
    </row>
    <row r="6" spans="1:13" ht="13.2" x14ac:dyDescent="0.2">
      <c r="B6" s="82" t="s">
        <v>13</v>
      </c>
      <c r="C6" s="94" t="s">
        <v>519</v>
      </c>
      <c r="D6" s="53">
        <f t="shared" ref="D6:D11" si="0">ROW()-4</f>
        <v>2</v>
      </c>
      <c r="E6" s="88" t="s">
        <v>514</v>
      </c>
      <c r="F6" s="4" t="s">
        <v>16</v>
      </c>
      <c r="G6" s="5" t="s">
        <v>15</v>
      </c>
      <c r="H6" s="5" t="s">
        <v>15</v>
      </c>
      <c r="I6" s="5" t="s">
        <v>15</v>
      </c>
      <c r="J6" s="5" t="s">
        <v>15</v>
      </c>
      <c r="K6" s="5" t="s">
        <v>15</v>
      </c>
      <c r="L6" s="5" t="s">
        <v>15</v>
      </c>
      <c r="M6" s="6"/>
    </row>
    <row r="7" spans="1:13" ht="13.2" x14ac:dyDescent="0.2">
      <c r="B7" s="82" t="s">
        <v>13</v>
      </c>
      <c r="C7" s="94" t="s">
        <v>519</v>
      </c>
      <c r="D7" s="53">
        <f t="shared" si="0"/>
        <v>3</v>
      </c>
      <c r="E7" s="3" t="s">
        <v>517</v>
      </c>
      <c r="F7" s="4"/>
      <c r="G7" s="5" t="s">
        <v>15</v>
      </c>
      <c r="H7" s="5" t="s">
        <v>15</v>
      </c>
      <c r="I7" s="5" t="s">
        <v>15</v>
      </c>
      <c r="J7" s="5" t="s">
        <v>15</v>
      </c>
      <c r="K7" s="5" t="s">
        <v>15</v>
      </c>
      <c r="L7" s="5" t="s">
        <v>17</v>
      </c>
      <c r="M7" s="6"/>
    </row>
    <row r="8" spans="1:13" ht="27" customHeight="1" x14ac:dyDescent="0.2">
      <c r="B8" s="82" t="s">
        <v>13</v>
      </c>
      <c r="C8" s="94" t="s">
        <v>519</v>
      </c>
      <c r="D8" s="53">
        <f t="shared" si="0"/>
        <v>4</v>
      </c>
      <c r="E8" s="88" t="s">
        <v>518</v>
      </c>
      <c r="F8" s="4" t="s">
        <v>18</v>
      </c>
      <c r="G8" s="5" t="s">
        <v>15</v>
      </c>
      <c r="H8" s="5" t="s">
        <v>15</v>
      </c>
      <c r="I8" s="5" t="s">
        <v>15</v>
      </c>
      <c r="J8" s="5" t="s">
        <v>15</v>
      </c>
      <c r="K8" s="5" t="s">
        <v>15</v>
      </c>
      <c r="L8" s="5" t="s">
        <v>15</v>
      </c>
      <c r="M8" s="6"/>
    </row>
    <row r="9" spans="1:13" ht="13.2" x14ac:dyDescent="0.2">
      <c r="B9" s="82" t="s">
        <v>13</v>
      </c>
      <c r="C9" s="94" t="s">
        <v>519</v>
      </c>
      <c r="D9" s="53">
        <f t="shared" si="0"/>
        <v>5</v>
      </c>
      <c r="E9" s="88" t="s">
        <v>518</v>
      </c>
      <c r="F9" s="4" t="s">
        <v>19</v>
      </c>
      <c r="G9" s="5" t="s">
        <v>15</v>
      </c>
      <c r="H9" s="5" t="s">
        <v>15</v>
      </c>
      <c r="I9" s="5" t="s">
        <v>15</v>
      </c>
      <c r="J9" s="5" t="s">
        <v>15</v>
      </c>
      <c r="K9" s="5" t="s">
        <v>15</v>
      </c>
      <c r="L9" s="5" t="s">
        <v>15</v>
      </c>
      <c r="M9" s="6"/>
    </row>
    <row r="10" spans="1:13" ht="13.2" x14ac:dyDescent="0.2">
      <c r="B10" s="82" t="s">
        <v>13</v>
      </c>
      <c r="C10" s="94" t="s">
        <v>519</v>
      </c>
      <c r="D10" s="53">
        <f t="shared" si="0"/>
        <v>6</v>
      </c>
      <c r="E10" s="4" t="s">
        <v>515</v>
      </c>
      <c r="F10" s="4"/>
      <c r="G10" s="5" t="s">
        <v>15</v>
      </c>
      <c r="H10" s="5" t="s">
        <v>15</v>
      </c>
      <c r="I10" s="5" t="s">
        <v>15</v>
      </c>
      <c r="J10" s="5" t="s">
        <v>15</v>
      </c>
      <c r="K10" s="5" t="s">
        <v>15</v>
      </c>
      <c r="L10" s="5" t="s">
        <v>17</v>
      </c>
      <c r="M10" s="6" t="s">
        <v>20</v>
      </c>
    </row>
    <row r="11" spans="1:13" s="7" customFormat="1" ht="13.2" x14ac:dyDescent="0.2">
      <c r="A11"/>
      <c r="B11" s="82" t="s">
        <v>13</v>
      </c>
      <c r="C11" s="101" t="s">
        <v>519</v>
      </c>
      <c r="D11" s="54">
        <f t="shared" si="0"/>
        <v>7</v>
      </c>
      <c r="E11" s="39" t="s">
        <v>516</v>
      </c>
      <c r="F11" s="39"/>
      <c r="G11" s="40" t="s">
        <v>15</v>
      </c>
      <c r="H11" s="40" t="s">
        <v>15</v>
      </c>
      <c r="I11" s="40" t="s">
        <v>15</v>
      </c>
      <c r="J11" s="40" t="s">
        <v>15</v>
      </c>
      <c r="K11" s="40" t="s">
        <v>15</v>
      </c>
      <c r="L11" s="40" t="s">
        <v>17</v>
      </c>
      <c r="M11" s="41"/>
    </row>
    <row r="12" spans="1:13" s="7" customFormat="1" ht="26.4" x14ac:dyDescent="0.2">
      <c r="A12"/>
      <c r="B12" s="69" t="s">
        <v>21</v>
      </c>
      <c r="C12" s="71"/>
      <c r="D12" s="56"/>
      <c r="E12" s="56"/>
      <c r="F12" s="56"/>
      <c r="G12" s="56"/>
      <c r="H12" s="56"/>
      <c r="I12" s="56"/>
      <c r="J12" s="56"/>
      <c r="K12" s="56"/>
      <c r="L12" s="56"/>
      <c r="M12" s="63"/>
    </row>
    <row r="13" spans="1:13" ht="13.2" x14ac:dyDescent="0.2">
      <c r="B13" s="83" t="s">
        <v>21</v>
      </c>
      <c r="C13" s="100" t="s">
        <v>520</v>
      </c>
      <c r="D13" s="57">
        <f>ROW()-5</f>
        <v>8</v>
      </c>
      <c r="E13" s="32" t="s">
        <v>22</v>
      </c>
      <c r="F13" s="42" t="s">
        <v>23</v>
      </c>
      <c r="G13" s="43" t="s">
        <v>15</v>
      </c>
      <c r="H13" s="43" t="s">
        <v>15</v>
      </c>
      <c r="I13" s="43" t="s">
        <v>15</v>
      </c>
      <c r="J13" s="43" t="s">
        <v>15</v>
      </c>
      <c r="K13" s="43" t="s">
        <v>15</v>
      </c>
      <c r="L13" s="43" t="s">
        <v>15</v>
      </c>
      <c r="M13" s="44" t="s">
        <v>24</v>
      </c>
    </row>
    <row r="14" spans="1:13" ht="13.2" x14ac:dyDescent="0.2">
      <c r="B14" s="84" t="s">
        <v>21</v>
      </c>
      <c r="C14" s="94" t="s">
        <v>520</v>
      </c>
      <c r="D14" s="58">
        <f t="shared" ref="D14:D65" si="1">ROW()-5</f>
        <v>9</v>
      </c>
      <c r="E14" s="3" t="s">
        <v>25</v>
      </c>
      <c r="F14" s="4" t="s">
        <v>26</v>
      </c>
      <c r="G14" s="5" t="s">
        <v>15</v>
      </c>
      <c r="H14" s="5" t="s">
        <v>15</v>
      </c>
      <c r="I14" s="5" t="s">
        <v>15</v>
      </c>
      <c r="J14" s="5" t="s">
        <v>15</v>
      </c>
      <c r="K14" s="5" t="s">
        <v>15</v>
      </c>
      <c r="L14" s="5" t="s">
        <v>17</v>
      </c>
      <c r="M14" s="6"/>
    </row>
    <row r="15" spans="1:13" ht="13.2" x14ac:dyDescent="0.2">
      <c r="B15" s="84" t="s">
        <v>21</v>
      </c>
      <c r="C15" s="94" t="s">
        <v>520</v>
      </c>
      <c r="D15" s="58">
        <f t="shared" si="1"/>
        <v>10</v>
      </c>
      <c r="E15" s="3" t="s">
        <v>27</v>
      </c>
      <c r="F15" s="4" t="s">
        <v>28</v>
      </c>
      <c r="G15" s="5" t="s">
        <v>15</v>
      </c>
      <c r="H15" s="5" t="s">
        <v>15</v>
      </c>
      <c r="I15" s="5" t="s">
        <v>15</v>
      </c>
      <c r="J15" s="5" t="s">
        <v>15</v>
      </c>
      <c r="K15" s="5" t="s">
        <v>15</v>
      </c>
      <c r="L15" s="5" t="s">
        <v>15</v>
      </c>
      <c r="M15" s="10"/>
    </row>
    <row r="16" spans="1:13" ht="13.2" x14ac:dyDescent="0.2">
      <c r="B16" s="84" t="s">
        <v>21</v>
      </c>
      <c r="C16" s="94" t="s">
        <v>520</v>
      </c>
      <c r="D16" s="58">
        <f t="shared" si="1"/>
        <v>11</v>
      </c>
      <c r="E16" s="3" t="s">
        <v>29</v>
      </c>
      <c r="F16" s="4" t="s">
        <v>30</v>
      </c>
      <c r="G16" s="5" t="s">
        <v>15</v>
      </c>
      <c r="H16" s="5" t="s">
        <v>15</v>
      </c>
      <c r="I16" s="5" t="s">
        <v>15</v>
      </c>
      <c r="J16" s="5" t="s">
        <v>15</v>
      </c>
      <c r="K16" s="5" t="s">
        <v>15</v>
      </c>
      <c r="L16" s="5" t="s">
        <v>15</v>
      </c>
      <c r="M16" s="6" t="s">
        <v>31</v>
      </c>
    </row>
    <row r="17" spans="2:13" ht="13.2" x14ac:dyDescent="0.2">
      <c r="B17" s="84" t="s">
        <v>21</v>
      </c>
      <c r="C17" s="94" t="s">
        <v>520</v>
      </c>
      <c r="D17" s="58">
        <f t="shared" si="1"/>
        <v>12</v>
      </c>
      <c r="E17" s="88" t="s">
        <v>32</v>
      </c>
      <c r="F17" s="3" t="s">
        <v>33</v>
      </c>
      <c r="G17" s="5" t="s">
        <v>15</v>
      </c>
      <c r="H17" s="5" t="s">
        <v>15</v>
      </c>
      <c r="I17" s="5" t="s">
        <v>15</v>
      </c>
      <c r="J17" s="5" t="s">
        <v>15</v>
      </c>
      <c r="K17" s="5" t="s">
        <v>15</v>
      </c>
      <c r="L17" s="5" t="s">
        <v>17</v>
      </c>
      <c r="M17" s="6"/>
    </row>
    <row r="18" spans="2:13" ht="13.2" x14ac:dyDescent="0.2">
      <c r="B18" s="84" t="s">
        <v>21</v>
      </c>
      <c r="C18" s="94" t="s">
        <v>520</v>
      </c>
      <c r="D18" s="58">
        <f t="shared" si="1"/>
        <v>13</v>
      </c>
      <c r="E18" s="88"/>
      <c r="F18" s="4" t="s">
        <v>34</v>
      </c>
      <c r="G18" s="5" t="s">
        <v>15</v>
      </c>
      <c r="H18" s="5" t="s">
        <v>15</v>
      </c>
      <c r="I18" s="5" t="s">
        <v>15</v>
      </c>
      <c r="J18" s="5" t="s">
        <v>15</v>
      </c>
      <c r="K18" s="5" t="s">
        <v>15</v>
      </c>
      <c r="L18" s="5" t="s">
        <v>15</v>
      </c>
      <c r="M18" s="6"/>
    </row>
    <row r="19" spans="2:13" ht="26.4" x14ac:dyDescent="0.2">
      <c r="B19" s="84" t="s">
        <v>21</v>
      </c>
      <c r="C19" s="94" t="s">
        <v>520</v>
      </c>
      <c r="D19" s="58">
        <f t="shared" si="1"/>
        <v>14</v>
      </c>
      <c r="E19" s="88"/>
      <c r="F19" s="4" t="s">
        <v>35</v>
      </c>
      <c r="G19" s="5" t="s">
        <v>15</v>
      </c>
      <c r="H19" s="5" t="s">
        <v>15</v>
      </c>
      <c r="I19" s="5" t="s">
        <v>15</v>
      </c>
      <c r="J19" s="5" t="s">
        <v>15</v>
      </c>
      <c r="K19" s="5" t="s">
        <v>15</v>
      </c>
      <c r="L19" s="5" t="s">
        <v>15</v>
      </c>
      <c r="M19" s="6" t="s">
        <v>36</v>
      </c>
    </row>
    <row r="20" spans="2:13" ht="13.2" x14ac:dyDescent="0.2">
      <c r="B20" s="84" t="s">
        <v>21</v>
      </c>
      <c r="C20" s="94" t="s">
        <v>520</v>
      </c>
      <c r="D20" s="58">
        <f t="shared" si="1"/>
        <v>15</v>
      </c>
      <c r="E20" s="88"/>
      <c r="F20" s="4" t="s">
        <v>37</v>
      </c>
      <c r="G20" s="5" t="s">
        <v>15</v>
      </c>
      <c r="H20" s="5" t="s">
        <v>15</v>
      </c>
      <c r="I20" s="5" t="s">
        <v>15</v>
      </c>
      <c r="J20" s="5" t="s">
        <v>15</v>
      </c>
      <c r="K20" s="5" t="s">
        <v>15</v>
      </c>
      <c r="L20" s="5" t="s">
        <v>15</v>
      </c>
      <c r="M20" s="6" t="s">
        <v>38</v>
      </c>
    </row>
    <row r="21" spans="2:13" ht="118.8" x14ac:dyDescent="0.2">
      <c r="B21" s="84" t="s">
        <v>21</v>
      </c>
      <c r="C21" s="94" t="s">
        <v>520</v>
      </c>
      <c r="D21" s="58">
        <f t="shared" si="1"/>
        <v>16</v>
      </c>
      <c r="E21" s="88"/>
      <c r="F21" s="3" t="s">
        <v>39</v>
      </c>
      <c r="G21" s="5" t="s">
        <v>15</v>
      </c>
      <c r="H21" s="5" t="s">
        <v>15</v>
      </c>
      <c r="I21" s="5" t="s">
        <v>15</v>
      </c>
      <c r="J21" s="5" t="s">
        <v>15</v>
      </c>
      <c r="K21" s="5" t="s">
        <v>15</v>
      </c>
      <c r="L21" s="5" t="s">
        <v>15</v>
      </c>
      <c r="M21" s="6" t="s">
        <v>40</v>
      </c>
    </row>
    <row r="22" spans="2:13" ht="13.2" x14ac:dyDescent="0.2">
      <c r="B22" s="84" t="s">
        <v>21</v>
      </c>
      <c r="C22" s="94" t="s">
        <v>520</v>
      </c>
      <c r="D22" s="58">
        <f t="shared" si="1"/>
        <v>17</v>
      </c>
      <c r="E22" s="88" t="s">
        <v>41</v>
      </c>
      <c r="F22" s="4" t="s">
        <v>42</v>
      </c>
      <c r="G22" s="5" t="s">
        <v>15</v>
      </c>
      <c r="H22" s="5" t="s">
        <v>15</v>
      </c>
      <c r="I22" s="5" t="s">
        <v>15</v>
      </c>
      <c r="J22" s="5" t="s">
        <v>15</v>
      </c>
      <c r="K22" s="5" t="s">
        <v>15</v>
      </c>
      <c r="L22" s="5" t="s">
        <v>15</v>
      </c>
      <c r="M22" s="6" t="s">
        <v>31</v>
      </c>
    </row>
    <row r="23" spans="2:13" ht="39.6" x14ac:dyDescent="0.2">
      <c r="B23" s="84" t="s">
        <v>21</v>
      </c>
      <c r="C23" s="94" t="s">
        <v>520</v>
      </c>
      <c r="D23" s="58">
        <f t="shared" si="1"/>
        <v>18</v>
      </c>
      <c r="E23" s="88"/>
      <c r="F23" s="4" t="s">
        <v>43</v>
      </c>
      <c r="G23" s="5" t="s">
        <v>15</v>
      </c>
      <c r="H23" s="5" t="s">
        <v>15</v>
      </c>
      <c r="I23" s="5" t="s">
        <v>15</v>
      </c>
      <c r="J23" s="5" t="s">
        <v>15</v>
      </c>
      <c r="K23" s="5" t="s">
        <v>15</v>
      </c>
      <c r="L23" s="5" t="s">
        <v>17</v>
      </c>
      <c r="M23" s="6" t="s">
        <v>44</v>
      </c>
    </row>
    <row r="24" spans="2:13" ht="13.2" x14ac:dyDescent="0.2">
      <c r="B24" s="84" t="s">
        <v>21</v>
      </c>
      <c r="C24" s="94" t="s">
        <v>520</v>
      </c>
      <c r="D24" s="58">
        <f t="shared" si="1"/>
        <v>19</v>
      </c>
      <c r="E24" s="88"/>
      <c r="F24" s="4" t="s">
        <v>45</v>
      </c>
      <c r="G24" s="5" t="s">
        <v>15</v>
      </c>
      <c r="H24" s="5" t="s">
        <v>15</v>
      </c>
      <c r="I24" s="5" t="s">
        <v>15</v>
      </c>
      <c r="J24" s="5" t="s">
        <v>15</v>
      </c>
      <c r="K24" s="5" t="s">
        <v>15</v>
      </c>
      <c r="L24" s="5" t="s">
        <v>17</v>
      </c>
      <c r="M24" s="6" t="s">
        <v>46</v>
      </c>
    </row>
    <row r="25" spans="2:13" ht="39.6" x14ac:dyDescent="0.2">
      <c r="B25" s="84" t="s">
        <v>21</v>
      </c>
      <c r="C25" s="94" t="s">
        <v>520</v>
      </c>
      <c r="D25" s="58">
        <f t="shared" si="1"/>
        <v>20</v>
      </c>
      <c r="E25" s="88"/>
      <c r="F25" s="11" t="s">
        <v>47</v>
      </c>
      <c r="G25" s="5" t="s">
        <v>15</v>
      </c>
      <c r="H25" s="5" t="s">
        <v>15</v>
      </c>
      <c r="I25" s="5" t="s">
        <v>15</v>
      </c>
      <c r="J25" s="5" t="s">
        <v>15</v>
      </c>
      <c r="K25" s="5" t="s">
        <v>15</v>
      </c>
      <c r="L25" s="5" t="s">
        <v>48</v>
      </c>
      <c r="M25" s="6" t="s">
        <v>49</v>
      </c>
    </row>
    <row r="26" spans="2:13" ht="118.8" x14ac:dyDescent="0.2">
      <c r="B26" s="84" t="s">
        <v>21</v>
      </c>
      <c r="C26" s="94" t="s">
        <v>520</v>
      </c>
      <c r="D26" s="58">
        <f t="shared" si="1"/>
        <v>21</v>
      </c>
      <c r="E26" s="88"/>
      <c r="F26" s="4" t="s">
        <v>50</v>
      </c>
      <c r="G26" s="5" t="s">
        <v>15</v>
      </c>
      <c r="H26" s="5" t="s">
        <v>15</v>
      </c>
      <c r="I26" s="5" t="s">
        <v>15</v>
      </c>
      <c r="J26" s="5" t="s">
        <v>15</v>
      </c>
      <c r="K26" s="5" t="s">
        <v>15</v>
      </c>
      <c r="L26" s="5" t="s">
        <v>15</v>
      </c>
      <c r="M26" s="6" t="s">
        <v>51</v>
      </c>
    </row>
    <row r="27" spans="2:13" ht="13.2" x14ac:dyDescent="0.2">
      <c r="B27" s="84" t="s">
        <v>21</v>
      </c>
      <c r="C27" s="94" t="s">
        <v>520</v>
      </c>
      <c r="D27" s="58">
        <f t="shared" si="1"/>
        <v>22</v>
      </c>
      <c r="E27" s="88"/>
      <c r="F27" s="4" t="s">
        <v>52</v>
      </c>
      <c r="G27" s="5" t="s">
        <v>15</v>
      </c>
      <c r="H27" s="5" t="s">
        <v>15</v>
      </c>
      <c r="I27" s="5" t="s">
        <v>15</v>
      </c>
      <c r="J27" s="5" t="s">
        <v>15</v>
      </c>
      <c r="K27" s="5" t="s">
        <v>15</v>
      </c>
      <c r="L27" s="5" t="s">
        <v>17</v>
      </c>
      <c r="M27" s="6"/>
    </row>
    <row r="28" spans="2:13" ht="26.4" x14ac:dyDescent="0.2">
      <c r="B28" s="84" t="s">
        <v>21</v>
      </c>
      <c r="C28" s="94" t="s">
        <v>520</v>
      </c>
      <c r="D28" s="58">
        <f t="shared" si="1"/>
        <v>23</v>
      </c>
      <c r="E28" s="88"/>
      <c r="F28" s="4" t="s">
        <v>53</v>
      </c>
      <c r="G28" s="5" t="s">
        <v>15</v>
      </c>
      <c r="H28" s="5" t="s">
        <v>15</v>
      </c>
      <c r="I28" s="5" t="s">
        <v>15</v>
      </c>
      <c r="J28" s="5" t="s">
        <v>15</v>
      </c>
      <c r="K28" s="5" t="s">
        <v>15</v>
      </c>
      <c r="L28" s="5" t="s">
        <v>48</v>
      </c>
      <c r="M28" s="6" t="s">
        <v>54</v>
      </c>
    </row>
    <row r="29" spans="2:13" ht="13.2" x14ac:dyDescent="0.2">
      <c r="B29" s="84" t="s">
        <v>21</v>
      </c>
      <c r="C29" s="94" t="s">
        <v>520</v>
      </c>
      <c r="D29" s="58">
        <f t="shared" si="1"/>
        <v>24</v>
      </c>
      <c r="E29" s="88"/>
      <c r="F29" s="4" t="s">
        <v>55</v>
      </c>
      <c r="G29" s="5" t="s">
        <v>15</v>
      </c>
      <c r="H29" s="5" t="s">
        <v>15</v>
      </c>
      <c r="I29" s="5" t="s">
        <v>15</v>
      </c>
      <c r="J29" s="5" t="s">
        <v>15</v>
      </c>
      <c r="K29" s="5" t="s">
        <v>15</v>
      </c>
      <c r="L29" s="5" t="s">
        <v>15</v>
      </c>
      <c r="M29" s="6" t="s">
        <v>56</v>
      </c>
    </row>
    <row r="30" spans="2:13" ht="13.2" x14ac:dyDescent="0.2">
      <c r="B30" s="84" t="s">
        <v>21</v>
      </c>
      <c r="C30" s="94" t="s">
        <v>520</v>
      </c>
      <c r="D30" s="58">
        <f t="shared" si="1"/>
        <v>25</v>
      </c>
      <c r="E30" s="88"/>
      <c r="F30" s="4" t="s">
        <v>57</v>
      </c>
      <c r="G30" s="5" t="s">
        <v>15</v>
      </c>
      <c r="H30" s="5" t="s">
        <v>15</v>
      </c>
      <c r="I30" s="5" t="s">
        <v>15</v>
      </c>
      <c r="J30" s="5" t="s">
        <v>15</v>
      </c>
      <c r="K30" s="5" t="s">
        <v>15</v>
      </c>
      <c r="L30" s="5" t="s">
        <v>48</v>
      </c>
      <c r="M30" s="6" t="s">
        <v>58</v>
      </c>
    </row>
    <row r="31" spans="2:13" ht="26.4" x14ac:dyDescent="0.2">
      <c r="B31" s="84" t="s">
        <v>21</v>
      </c>
      <c r="C31" s="94" t="s">
        <v>520</v>
      </c>
      <c r="D31" s="58">
        <f t="shared" si="1"/>
        <v>26</v>
      </c>
      <c r="E31" s="88"/>
      <c r="F31" s="4" t="s">
        <v>59</v>
      </c>
      <c r="G31" s="5" t="s">
        <v>15</v>
      </c>
      <c r="H31" s="5" t="s">
        <v>15</v>
      </c>
      <c r="I31" s="5" t="s">
        <v>15</v>
      </c>
      <c r="J31" s="5" t="s">
        <v>15</v>
      </c>
      <c r="K31" s="5" t="s">
        <v>15</v>
      </c>
      <c r="L31" s="5" t="s">
        <v>15</v>
      </c>
      <c r="M31" s="6" t="s">
        <v>60</v>
      </c>
    </row>
    <row r="32" spans="2:13" ht="13.2" x14ac:dyDescent="0.2">
      <c r="B32" s="84" t="s">
        <v>21</v>
      </c>
      <c r="C32" s="94" t="s">
        <v>520</v>
      </c>
      <c r="D32" s="58">
        <f t="shared" si="1"/>
        <v>27</v>
      </c>
      <c r="E32" s="88"/>
      <c r="F32" s="4" t="s">
        <v>61</v>
      </c>
      <c r="G32" s="5" t="s">
        <v>15</v>
      </c>
      <c r="H32" s="5" t="s">
        <v>15</v>
      </c>
      <c r="I32" s="5" t="s">
        <v>15</v>
      </c>
      <c r="J32" s="5" t="s">
        <v>15</v>
      </c>
      <c r="K32" s="5" t="s">
        <v>15</v>
      </c>
      <c r="L32" s="5" t="s">
        <v>17</v>
      </c>
      <c r="M32" s="6"/>
    </row>
    <row r="33" spans="2:13" ht="13.2" x14ac:dyDescent="0.2">
      <c r="B33" s="84" t="s">
        <v>21</v>
      </c>
      <c r="C33" s="94" t="s">
        <v>520</v>
      </c>
      <c r="D33" s="58">
        <f t="shared" si="1"/>
        <v>28</v>
      </c>
      <c r="E33" s="88"/>
      <c r="F33" s="4" t="s">
        <v>62</v>
      </c>
      <c r="G33" s="5" t="s">
        <v>15</v>
      </c>
      <c r="H33" s="5" t="s">
        <v>15</v>
      </c>
      <c r="I33" s="5" t="s">
        <v>15</v>
      </c>
      <c r="J33" s="5" t="s">
        <v>15</v>
      </c>
      <c r="K33" s="5" t="s">
        <v>15</v>
      </c>
      <c r="L33" s="5" t="s">
        <v>17</v>
      </c>
      <c r="M33" s="6"/>
    </row>
    <row r="34" spans="2:13" ht="13.2" x14ac:dyDescent="0.2">
      <c r="B34" s="84" t="s">
        <v>21</v>
      </c>
      <c r="C34" s="94" t="s">
        <v>520</v>
      </c>
      <c r="D34" s="58">
        <f t="shared" si="1"/>
        <v>29</v>
      </c>
      <c r="E34" s="88" t="s">
        <v>63</v>
      </c>
      <c r="F34" s="4" t="s">
        <v>64</v>
      </c>
      <c r="G34" s="5" t="s">
        <v>15</v>
      </c>
      <c r="H34" s="5" t="s">
        <v>15</v>
      </c>
      <c r="I34" s="5" t="s">
        <v>15</v>
      </c>
      <c r="J34" s="5" t="s">
        <v>15</v>
      </c>
      <c r="K34" s="5" t="s">
        <v>15</v>
      </c>
      <c r="L34" s="5" t="s">
        <v>17</v>
      </c>
      <c r="M34" s="6"/>
    </row>
    <row r="35" spans="2:13" ht="26.4" x14ac:dyDescent="0.2">
      <c r="B35" s="84" t="s">
        <v>21</v>
      </c>
      <c r="C35" s="94" t="s">
        <v>520</v>
      </c>
      <c r="D35" s="58">
        <f t="shared" si="1"/>
        <v>30</v>
      </c>
      <c r="E35" s="88"/>
      <c r="F35" s="4" t="s">
        <v>65</v>
      </c>
      <c r="G35" s="5" t="s">
        <v>15</v>
      </c>
      <c r="H35" s="5" t="s">
        <v>15</v>
      </c>
      <c r="I35" s="5" t="s">
        <v>15</v>
      </c>
      <c r="J35" s="5" t="s">
        <v>15</v>
      </c>
      <c r="K35" s="5" t="s">
        <v>15</v>
      </c>
      <c r="L35" s="5" t="s">
        <v>15</v>
      </c>
      <c r="M35" s="6" t="s">
        <v>66</v>
      </c>
    </row>
    <row r="36" spans="2:13" ht="39.6" x14ac:dyDescent="0.2">
      <c r="B36" s="84" t="s">
        <v>21</v>
      </c>
      <c r="C36" s="94" t="s">
        <v>520</v>
      </c>
      <c r="D36" s="58">
        <f t="shared" si="1"/>
        <v>31</v>
      </c>
      <c r="E36" s="88"/>
      <c r="F36" s="4" t="s">
        <v>67</v>
      </c>
      <c r="G36" s="5" t="s">
        <v>15</v>
      </c>
      <c r="H36" s="5" t="s">
        <v>15</v>
      </c>
      <c r="I36" s="5" t="s">
        <v>15</v>
      </c>
      <c r="J36" s="5" t="s">
        <v>15</v>
      </c>
      <c r="K36" s="5" t="s">
        <v>15</v>
      </c>
      <c r="L36" s="5" t="s">
        <v>15</v>
      </c>
      <c r="M36" s="6" t="s">
        <v>68</v>
      </c>
    </row>
    <row r="37" spans="2:13" ht="171.6" x14ac:dyDescent="0.2">
      <c r="B37" s="84" t="s">
        <v>21</v>
      </c>
      <c r="C37" s="94" t="s">
        <v>520</v>
      </c>
      <c r="D37" s="58">
        <f t="shared" si="1"/>
        <v>32</v>
      </c>
      <c r="E37" s="88"/>
      <c r="F37" s="4" t="s">
        <v>69</v>
      </c>
      <c r="G37" s="5" t="s">
        <v>15</v>
      </c>
      <c r="H37" s="5" t="s">
        <v>15</v>
      </c>
      <c r="I37" s="5" t="s">
        <v>15</v>
      </c>
      <c r="J37" s="5" t="s">
        <v>15</v>
      </c>
      <c r="K37" s="5" t="s">
        <v>15</v>
      </c>
      <c r="L37" s="5" t="s">
        <v>15</v>
      </c>
      <c r="M37" s="6" t="s">
        <v>70</v>
      </c>
    </row>
    <row r="38" spans="2:13" ht="13.2" x14ac:dyDescent="0.2">
      <c r="B38" s="84" t="s">
        <v>21</v>
      </c>
      <c r="C38" s="94" t="s">
        <v>520</v>
      </c>
      <c r="D38" s="58">
        <f t="shared" si="1"/>
        <v>33</v>
      </c>
      <c r="E38" s="88"/>
      <c r="F38" s="4" t="s">
        <v>71</v>
      </c>
      <c r="G38" s="5" t="s">
        <v>15</v>
      </c>
      <c r="H38" s="5" t="s">
        <v>15</v>
      </c>
      <c r="I38" s="5" t="s">
        <v>15</v>
      </c>
      <c r="J38" s="5" t="s">
        <v>15</v>
      </c>
      <c r="K38" s="5" t="s">
        <v>15</v>
      </c>
      <c r="L38" s="5" t="s">
        <v>17</v>
      </c>
      <c r="M38" s="6" t="s">
        <v>72</v>
      </c>
    </row>
    <row r="39" spans="2:13" ht="79.2" x14ac:dyDescent="0.2">
      <c r="B39" s="84" t="s">
        <v>21</v>
      </c>
      <c r="C39" s="94" t="s">
        <v>520</v>
      </c>
      <c r="D39" s="58">
        <f t="shared" si="1"/>
        <v>34</v>
      </c>
      <c r="E39" s="88" t="s">
        <v>73</v>
      </c>
      <c r="F39" s="4" t="s">
        <v>74</v>
      </c>
      <c r="G39" s="5" t="s">
        <v>15</v>
      </c>
      <c r="H39" s="5" t="s">
        <v>15</v>
      </c>
      <c r="I39" s="5" t="s">
        <v>15</v>
      </c>
      <c r="J39" s="5" t="s">
        <v>15</v>
      </c>
      <c r="K39" s="5" t="s">
        <v>15</v>
      </c>
      <c r="L39" s="5" t="s">
        <v>17</v>
      </c>
      <c r="M39" s="6" t="s">
        <v>75</v>
      </c>
    </row>
    <row r="40" spans="2:13" ht="26.4" x14ac:dyDescent="0.2">
      <c r="B40" s="84" t="s">
        <v>21</v>
      </c>
      <c r="C40" s="94" t="s">
        <v>520</v>
      </c>
      <c r="D40" s="58">
        <f t="shared" si="1"/>
        <v>35</v>
      </c>
      <c r="E40" s="88"/>
      <c r="F40" s="4" t="s">
        <v>76</v>
      </c>
      <c r="G40" s="5" t="s">
        <v>15</v>
      </c>
      <c r="H40" s="5" t="s">
        <v>15</v>
      </c>
      <c r="I40" s="5" t="s">
        <v>15</v>
      </c>
      <c r="J40" s="5" t="s">
        <v>15</v>
      </c>
      <c r="K40" s="5" t="s">
        <v>15</v>
      </c>
      <c r="L40" s="5" t="s">
        <v>17</v>
      </c>
      <c r="M40" s="6" t="s">
        <v>77</v>
      </c>
    </row>
    <row r="41" spans="2:13" ht="26.4" x14ac:dyDescent="0.2">
      <c r="B41" s="84" t="s">
        <v>21</v>
      </c>
      <c r="C41" s="94" t="s">
        <v>520</v>
      </c>
      <c r="D41" s="58">
        <f t="shared" si="1"/>
        <v>36</v>
      </c>
      <c r="E41" s="3" t="s">
        <v>78</v>
      </c>
      <c r="F41" s="4"/>
      <c r="G41" s="5" t="s">
        <v>15</v>
      </c>
      <c r="H41" s="5" t="s">
        <v>15</v>
      </c>
      <c r="I41" s="5" t="s">
        <v>15</v>
      </c>
      <c r="J41" s="5" t="s">
        <v>15</v>
      </c>
      <c r="K41" s="5" t="s">
        <v>15</v>
      </c>
      <c r="L41" s="5" t="s">
        <v>17</v>
      </c>
      <c r="M41" s="6" t="s">
        <v>79</v>
      </c>
    </row>
    <row r="42" spans="2:13" ht="74.25" customHeight="1" x14ac:dyDescent="0.2">
      <c r="B42" s="84" t="s">
        <v>21</v>
      </c>
      <c r="C42" s="94" t="s">
        <v>520</v>
      </c>
      <c r="D42" s="58">
        <f t="shared" si="1"/>
        <v>37</v>
      </c>
      <c r="E42" s="3"/>
      <c r="F42" s="4" t="s">
        <v>80</v>
      </c>
      <c r="G42" s="5" t="s">
        <v>15</v>
      </c>
      <c r="H42" s="5" t="s">
        <v>15</v>
      </c>
      <c r="I42" s="5" t="s">
        <v>15</v>
      </c>
      <c r="J42" s="5" t="s">
        <v>15</v>
      </c>
      <c r="K42" s="5" t="s">
        <v>15</v>
      </c>
      <c r="L42" s="5" t="s">
        <v>15</v>
      </c>
      <c r="M42" s="6" t="s">
        <v>81</v>
      </c>
    </row>
    <row r="43" spans="2:13" ht="13.2" x14ac:dyDescent="0.2">
      <c r="B43" s="84" t="s">
        <v>21</v>
      </c>
      <c r="C43" s="94" t="s">
        <v>520</v>
      </c>
      <c r="D43" s="58">
        <f t="shared" si="1"/>
        <v>38</v>
      </c>
      <c r="E43" s="3"/>
      <c r="F43" s="4" t="s">
        <v>82</v>
      </c>
      <c r="G43" s="5" t="s">
        <v>15</v>
      </c>
      <c r="H43" s="5" t="s">
        <v>15</v>
      </c>
      <c r="I43" s="5" t="s">
        <v>15</v>
      </c>
      <c r="J43" s="5" t="s">
        <v>15</v>
      </c>
      <c r="K43" s="5" t="s">
        <v>15</v>
      </c>
      <c r="L43" s="5" t="s">
        <v>15</v>
      </c>
      <c r="M43" s="6" t="s">
        <v>83</v>
      </c>
    </row>
    <row r="44" spans="2:13" ht="26.4" x14ac:dyDescent="0.2">
      <c r="B44" s="84" t="s">
        <v>21</v>
      </c>
      <c r="C44" s="94" t="s">
        <v>520</v>
      </c>
      <c r="D44" s="58">
        <f t="shared" si="1"/>
        <v>39</v>
      </c>
      <c r="E44" s="4" t="s">
        <v>84</v>
      </c>
      <c r="F44" s="4" t="s">
        <v>85</v>
      </c>
      <c r="G44" s="5" t="s">
        <v>15</v>
      </c>
      <c r="H44" s="5" t="s">
        <v>15</v>
      </c>
      <c r="I44" s="5" t="s">
        <v>15</v>
      </c>
      <c r="J44" s="5" t="s">
        <v>15</v>
      </c>
      <c r="K44" s="5" t="s">
        <v>15</v>
      </c>
      <c r="L44" s="5" t="s">
        <v>15</v>
      </c>
      <c r="M44" s="6" t="s">
        <v>86</v>
      </c>
    </row>
    <row r="45" spans="2:13" ht="13.2" x14ac:dyDescent="0.2">
      <c r="B45" s="84" t="s">
        <v>21</v>
      </c>
      <c r="C45" s="94" t="s">
        <v>520</v>
      </c>
      <c r="D45" s="58">
        <f t="shared" si="1"/>
        <v>40</v>
      </c>
      <c r="E45" s="4" t="s">
        <v>87</v>
      </c>
      <c r="F45" s="4" t="s">
        <v>88</v>
      </c>
      <c r="G45" s="5" t="s">
        <v>15</v>
      </c>
      <c r="H45" s="5" t="s">
        <v>15</v>
      </c>
      <c r="I45" s="5" t="s">
        <v>15</v>
      </c>
      <c r="J45" s="5" t="s">
        <v>15</v>
      </c>
      <c r="K45" s="5" t="s">
        <v>15</v>
      </c>
      <c r="L45" s="5" t="s">
        <v>15</v>
      </c>
      <c r="M45" s="6"/>
    </row>
    <row r="46" spans="2:13" ht="13.2" x14ac:dyDescent="0.2">
      <c r="B46" s="84" t="s">
        <v>21</v>
      </c>
      <c r="C46" s="94" t="s">
        <v>520</v>
      </c>
      <c r="D46" s="58">
        <f t="shared" si="1"/>
        <v>41</v>
      </c>
      <c r="E46" s="88" t="s">
        <v>89</v>
      </c>
      <c r="F46" s="4" t="s">
        <v>90</v>
      </c>
      <c r="G46" s="5" t="s">
        <v>15</v>
      </c>
      <c r="H46" s="5" t="s">
        <v>15</v>
      </c>
      <c r="I46" s="5" t="s">
        <v>15</v>
      </c>
      <c r="J46" s="5" t="s">
        <v>15</v>
      </c>
      <c r="K46" s="5" t="s">
        <v>15</v>
      </c>
      <c r="L46" s="5" t="s">
        <v>17</v>
      </c>
      <c r="M46" s="6"/>
    </row>
    <row r="47" spans="2:13" ht="13.2" x14ac:dyDescent="0.2">
      <c r="B47" s="84" t="s">
        <v>21</v>
      </c>
      <c r="C47" s="94" t="s">
        <v>520</v>
      </c>
      <c r="D47" s="58">
        <f t="shared" si="1"/>
        <v>42</v>
      </c>
      <c r="E47" s="88"/>
      <c r="F47" s="4" t="s">
        <v>91</v>
      </c>
      <c r="G47" s="5" t="s">
        <v>15</v>
      </c>
      <c r="H47" s="5" t="s">
        <v>15</v>
      </c>
      <c r="I47" s="5" t="s">
        <v>15</v>
      </c>
      <c r="J47" s="5" t="s">
        <v>15</v>
      </c>
      <c r="K47" s="5" t="s">
        <v>15</v>
      </c>
      <c r="L47" s="5" t="s">
        <v>17</v>
      </c>
      <c r="M47" s="6" t="s">
        <v>92</v>
      </c>
    </row>
    <row r="48" spans="2:13" ht="26.4" x14ac:dyDescent="0.2">
      <c r="B48" s="84" t="s">
        <v>21</v>
      </c>
      <c r="C48" s="94" t="s">
        <v>520</v>
      </c>
      <c r="D48" s="58">
        <f t="shared" si="1"/>
        <v>43</v>
      </c>
      <c r="E48" s="88"/>
      <c r="F48" s="4" t="s">
        <v>93</v>
      </c>
      <c r="G48" s="5" t="s">
        <v>15</v>
      </c>
      <c r="H48" s="5" t="s">
        <v>15</v>
      </c>
      <c r="I48" s="5" t="s">
        <v>15</v>
      </c>
      <c r="J48" s="5" t="s">
        <v>15</v>
      </c>
      <c r="K48" s="5" t="s">
        <v>15</v>
      </c>
      <c r="L48" s="5" t="s">
        <v>15</v>
      </c>
      <c r="M48" s="6" t="s">
        <v>94</v>
      </c>
    </row>
    <row r="49" spans="2:13" ht="13.2" x14ac:dyDescent="0.2">
      <c r="B49" s="84" t="s">
        <v>21</v>
      </c>
      <c r="C49" s="94" t="s">
        <v>520</v>
      </c>
      <c r="D49" s="58">
        <f t="shared" si="1"/>
        <v>44</v>
      </c>
      <c r="E49" s="88"/>
      <c r="F49" s="4" t="s">
        <v>95</v>
      </c>
      <c r="G49" s="5" t="s">
        <v>15</v>
      </c>
      <c r="H49" s="5" t="s">
        <v>15</v>
      </c>
      <c r="I49" s="5" t="s">
        <v>15</v>
      </c>
      <c r="J49" s="5" t="s">
        <v>15</v>
      </c>
      <c r="K49" s="5" t="s">
        <v>15</v>
      </c>
      <c r="L49" s="5" t="s">
        <v>15</v>
      </c>
      <c r="M49" s="6" t="s">
        <v>96</v>
      </c>
    </row>
    <row r="50" spans="2:13" ht="26.4" x14ac:dyDescent="0.2">
      <c r="B50" s="84" t="s">
        <v>21</v>
      </c>
      <c r="C50" s="94" t="s">
        <v>520</v>
      </c>
      <c r="D50" s="58">
        <f t="shared" si="1"/>
        <v>45</v>
      </c>
      <c r="E50" s="88"/>
      <c r="F50" s="4" t="s">
        <v>97</v>
      </c>
      <c r="G50" s="5" t="s">
        <v>15</v>
      </c>
      <c r="H50" s="5" t="s">
        <v>15</v>
      </c>
      <c r="I50" s="5" t="s">
        <v>15</v>
      </c>
      <c r="J50" s="5" t="s">
        <v>15</v>
      </c>
      <c r="K50" s="5" t="s">
        <v>15</v>
      </c>
      <c r="L50" s="5" t="s">
        <v>15</v>
      </c>
      <c r="M50" s="6" t="s">
        <v>98</v>
      </c>
    </row>
    <row r="51" spans="2:13" ht="13.2" x14ac:dyDescent="0.2">
      <c r="B51" s="84" t="s">
        <v>21</v>
      </c>
      <c r="C51" s="94" t="s">
        <v>520</v>
      </c>
      <c r="D51" s="58">
        <f t="shared" si="1"/>
        <v>46</v>
      </c>
      <c r="E51" s="3" t="s">
        <v>99</v>
      </c>
      <c r="F51" s="4"/>
      <c r="G51" s="5" t="s">
        <v>15</v>
      </c>
      <c r="H51" s="5" t="s">
        <v>15</v>
      </c>
      <c r="I51" s="5" t="s">
        <v>15</v>
      </c>
      <c r="J51" s="5" t="s">
        <v>15</v>
      </c>
      <c r="K51" s="5" t="s">
        <v>15</v>
      </c>
      <c r="L51" s="5" t="s">
        <v>15</v>
      </c>
      <c r="M51" s="6" t="s">
        <v>100</v>
      </c>
    </row>
    <row r="52" spans="2:13" ht="13.2" x14ac:dyDescent="0.2">
      <c r="B52" s="84" t="s">
        <v>21</v>
      </c>
      <c r="C52" s="94" t="s">
        <v>520</v>
      </c>
      <c r="D52" s="58">
        <f t="shared" si="1"/>
        <v>47</v>
      </c>
      <c r="E52" s="88" t="s">
        <v>101</v>
      </c>
      <c r="F52" s="4" t="s">
        <v>102</v>
      </c>
      <c r="G52" s="5" t="s">
        <v>17</v>
      </c>
      <c r="H52" s="5" t="s">
        <v>17</v>
      </c>
      <c r="I52" s="5" t="s">
        <v>17</v>
      </c>
      <c r="J52" s="5" t="s">
        <v>17</v>
      </c>
      <c r="K52" s="5" t="s">
        <v>17</v>
      </c>
      <c r="L52" s="5" t="s">
        <v>15</v>
      </c>
      <c r="M52" s="6" t="s">
        <v>103</v>
      </c>
    </row>
    <row r="53" spans="2:13" ht="13.2" x14ac:dyDescent="0.2">
      <c r="B53" s="84" t="s">
        <v>21</v>
      </c>
      <c r="C53" s="94" t="s">
        <v>520</v>
      </c>
      <c r="D53" s="58">
        <f t="shared" si="1"/>
        <v>48</v>
      </c>
      <c r="E53" s="88"/>
      <c r="F53" s="4" t="s">
        <v>104</v>
      </c>
      <c r="G53" s="5" t="s">
        <v>15</v>
      </c>
      <c r="H53" s="5" t="s">
        <v>15</v>
      </c>
      <c r="I53" s="5" t="s">
        <v>15</v>
      </c>
      <c r="J53" s="5" t="s">
        <v>15</v>
      </c>
      <c r="K53" s="5" t="s">
        <v>15</v>
      </c>
      <c r="L53" s="5" t="s">
        <v>17</v>
      </c>
      <c r="M53" s="6" t="s">
        <v>105</v>
      </c>
    </row>
    <row r="54" spans="2:13" ht="13.2" x14ac:dyDescent="0.2">
      <c r="B54" s="84" t="s">
        <v>21</v>
      </c>
      <c r="C54" s="94" t="s">
        <v>520</v>
      </c>
      <c r="D54" s="58">
        <f t="shared" si="1"/>
        <v>49</v>
      </c>
      <c r="E54" s="3" t="s">
        <v>106</v>
      </c>
      <c r="F54" s="4"/>
      <c r="G54" s="5" t="s">
        <v>15</v>
      </c>
      <c r="H54" s="5" t="s">
        <v>15</v>
      </c>
      <c r="I54" s="5" t="s">
        <v>15</v>
      </c>
      <c r="J54" s="5" t="s">
        <v>15</v>
      </c>
      <c r="K54" s="5" t="s">
        <v>15</v>
      </c>
      <c r="L54" s="5" t="s">
        <v>17</v>
      </c>
      <c r="M54" s="6"/>
    </row>
    <row r="55" spans="2:13" ht="13.2" x14ac:dyDescent="0.2">
      <c r="B55" s="84" t="s">
        <v>21</v>
      </c>
      <c r="C55" s="94" t="s">
        <v>520</v>
      </c>
      <c r="D55" s="58">
        <f t="shared" si="1"/>
        <v>50</v>
      </c>
      <c r="E55" s="88" t="s">
        <v>107</v>
      </c>
      <c r="F55" s="4" t="s">
        <v>108</v>
      </c>
      <c r="G55" s="5" t="s">
        <v>15</v>
      </c>
      <c r="H55" s="5" t="s">
        <v>15</v>
      </c>
      <c r="I55" s="5" t="s">
        <v>15</v>
      </c>
      <c r="J55" s="5" t="s">
        <v>15</v>
      </c>
      <c r="K55" s="5" t="s">
        <v>15</v>
      </c>
      <c r="L55" s="5" t="s">
        <v>15</v>
      </c>
      <c r="M55" s="6" t="s">
        <v>109</v>
      </c>
    </row>
    <row r="56" spans="2:13" ht="13.2" x14ac:dyDescent="0.2">
      <c r="B56" s="84" t="s">
        <v>21</v>
      </c>
      <c r="C56" s="94" t="s">
        <v>520</v>
      </c>
      <c r="D56" s="58">
        <f t="shared" si="1"/>
        <v>51</v>
      </c>
      <c r="E56" s="88"/>
      <c r="F56" s="4" t="s">
        <v>110</v>
      </c>
      <c r="G56" s="5" t="s">
        <v>15</v>
      </c>
      <c r="H56" s="5" t="s">
        <v>15</v>
      </c>
      <c r="I56" s="5" t="s">
        <v>15</v>
      </c>
      <c r="J56" s="5" t="s">
        <v>15</v>
      </c>
      <c r="K56" s="5" t="s">
        <v>15</v>
      </c>
      <c r="L56" s="5" t="s">
        <v>17</v>
      </c>
      <c r="M56" s="6"/>
    </row>
    <row r="57" spans="2:13" ht="13.2" x14ac:dyDescent="0.2">
      <c r="B57" s="84" t="s">
        <v>21</v>
      </c>
      <c r="C57" s="94" t="s">
        <v>520</v>
      </c>
      <c r="D57" s="58">
        <f t="shared" si="1"/>
        <v>52</v>
      </c>
      <c r="E57" s="88"/>
      <c r="F57" s="4" t="s">
        <v>111</v>
      </c>
      <c r="G57" s="5" t="s">
        <v>15</v>
      </c>
      <c r="H57" s="5" t="s">
        <v>15</v>
      </c>
      <c r="I57" s="5" t="s">
        <v>15</v>
      </c>
      <c r="J57" s="5" t="s">
        <v>15</v>
      </c>
      <c r="K57" s="5" t="s">
        <v>15</v>
      </c>
      <c r="L57" s="5" t="s">
        <v>17</v>
      </c>
      <c r="M57" s="6"/>
    </row>
    <row r="58" spans="2:13" ht="13.2" x14ac:dyDescent="0.2">
      <c r="B58" s="84" t="s">
        <v>21</v>
      </c>
      <c r="C58" s="94" t="s">
        <v>520</v>
      </c>
      <c r="D58" s="58">
        <f t="shared" si="1"/>
        <v>53</v>
      </c>
      <c r="E58" s="88"/>
      <c r="F58" s="4" t="s">
        <v>112</v>
      </c>
      <c r="G58" s="5" t="s">
        <v>15</v>
      </c>
      <c r="H58" s="5" t="s">
        <v>15</v>
      </c>
      <c r="I58" s="5" t="s">
        <v>15</v>
      </c>
      <c r="J58" s="5" t="s">
        <v>15</v>
      </c>
      <c r="K58" s="5" t="s">
        <v>15</v>
      </c>
      <c r="L58" s="5" t="s">
        <v>17</v>
      </c>
      <c r="M58" s="6"/>
    </row>
    <row r="59" spans="2:13" ht="26.4" x14ac:dyDescent="0.2">
      <c r="B59" s="84" t="s">
        <v>21</v>
      </c>
      <c r="C59" s="94" t="s">
        <v>520</v>
      </c>
      <c r="D59" s="58">
        <f t="shared" si="1"/>
        <v>54</v>
      </c>
      <c r="E59" s="88"/>
      <c r="F59" s="11" t="s">
        <v>113</v>
      </c>
      <c r="G59" s="5" t="s">
        <v>15</v>
      </c>
      <c r="H59" s="5" t="s">
        <v>15</v>
      </c>
      <c r="I59" s="5" t="s">
        <v>15</v>
      </c>
      <c r="J59" s="5" t="s">
        <v>15</v>
      </c>
      <c r="K59" s="5" t="s">
        <v>15</v>
      </c>
      <c r="L59" s="5" t="s">
        <v>17</v>
      </c>
      <c r="M59" s="6"/>
    </row>
    <row r="60" spans="2:13" ht="26.4" x14ac:dyDescent="0.2">
      <c r="B60" s="84" t="s">
        <v>21</v>
      </c>
      <c r="C60" s="94" t="s">
        <v>520</v>
      </c>
      <c r="D60" s="58">
        <f t="shared" si="1"/>
        <v>55</v>
      </c>
      <c r="E60" s="88"/>
      <c r="F60" s="4" t="s">
        <v>114</v>
      </c>
      <c r="G60" s="5" t="s">
        <v>15</v>
      </c>
      <c r="H60" s="5" t="s">
        <v>15</v>
      </c>
      <c r="I60" s="5" t="s">
        <v>15</v>
      </c>
      <c r="J60" s="5" t="s">
        <v>15</v>
      </c>
      <c r="K60" s="5" t="s">
        <v>15</v>
      </c>
      <c r="L60" s="5" t="s">
        <v>48</v>
      </c>
      <c r="M60" s="6" t="s">
        <v>115</v>
      </c>
    </row>
    <row r="61" spans="2:13" ht="26.4" x14ac:dyDescent="0.2">
      <c r="B61" s="84"/>
      <c r="C61" s="94"/>
      <c r="D61" s="79">
        <f t="shared" si="1"/>
        <v>56</v>
      </c>
      <c r="E61" s="18" t="s">
        <v>555</v>
      </c>
      <c r="F61" s="78" t="s">
        <v>556</v>
      </c>
      <c r="G61" s="23" t="s">
        <v>181</v>
      </c>
      <c r="H61" s="23" t="s">
        <v>181</v>
      </c>
      <c r="I61" s="23" t="s">
        <v>181</v>
      </c>
      <c r="J61" s="23" t="s">
        <v>181</v>
      </c>
      <c r="K61" s="23" t="s">
        <v>181</v>
      </c>
      <c r="L61" s="23" t="s">
        <v>15</v>
      </c>
      <c r="M61" s="14" t="s">
        <v>557</v>
      </c>
    </row>
    <row r="62" spans="2:13" ht="13.2" x14ac:dyDescent="0.2">
      <c r="B62" s="84" t="s">
        <v>21</v>
      </c>
      <c r="C62" s="94" t="s">
        <v>520</v>
      </c>
      <c r="D62" s="58">
        <f t="shared" si="1"/>
        <v>57</v>
      </c>
      <c r="E62" s="3" t="s">
        <v>116</v>
      </c>
      <c r="F62" s="4"/>
      <c r="G62" s="5" t="s">
        <v>15</v>
      </c>
      <c r="H62" s="5" t="s">
        <v>15</v>
      </c>
      <c r="I62" s="5" t="s">
        <v>15</v>
      </c>
      <c r="J62" s="5" t="s">
        <v>15</v>
      </c>
      <c r="K62" s="5" t="s">
        <v>15</v>
      </c>
      <c r="L62" s="5" t="s">
        <v>17</v>
      </c>
      <c r="M62" s="6" t="s">
        <v>117</v>
      </c>
    </row>
    <row r="63" spans="2:13" ht="13.2" x14ac:dyDescent="0.2">
      <c r="B63" s="84" t="s">
        <v>21</v>
      </c>
      <c r="C63" s="94" t="s">
        <v>520</v>
      </c>
      <c r="D63" s="58">
        <f t="shared" si="1"/>
        <v>58</v>
      </c>
      <c r="E63" s="3" t="s">
        <v>118</v>
      </c>
      <c r="F63" s="4" t="s">
        <v>119</v>
      </c>
      <c r="G63" s="5" t="s">
        <v>15</v>
      </c>
      <c r="H63" s="5" t="s">
        <v>15</v>
      </c>
      <c r="I63" s="5" t="s">
        <v>15</v>
      </c>
      <c r="J63" s="5" t="s">
        <v>15</v>
      </c>
      <c r="K63" s="5" t="s">
        <v>15</v>
      </c>
      <c r="L63" s="5" t="s">
        <v>15</v>
      </c>
      <c r="M63" s="6" t="s">
        <v>120</v>
      </c>
    </row>
    <row r="64" spans="2:13" ht="26.4" x14ac:dyDescent="0.2">
      <c r="B64" s="84" t="s">
        <v>21</v>
      </c>
      <c r="C64" s="94" t="s">
        <v>520</v>
      </c>
      <c r="D64" s="58">
        <f t="shared" si="1"/>
        <v>59</v>
      </c>
      <c r="E64" s="3" t="s">
        <v>121</v>
      </c>
      <c r="F64" s="4" t="s">
        <v>122</v>
      </c>
      <c r="G64" s="5" t="s">
        <v>15</v>
      </c>
      <c r="H64" s="5" t="s">
        <v>15</v>
      </c>
      <c r="I64" s="5" t="s">
        <v>15</v>
      </c>
      <c r="J64" s="5" t="s">
        <v>15</v>
      </c>
      <c r="K64" s="5" t="s">
        <v>15</v>
      </c>
      <c r="L64" s="5" t="s">
        <v>15</v>
      </c>
      <c r="M64" s="6" t="s">
        <v>123</v>
      </c>
    </row>
    <row r="65" spans="1:13" ht="13.2" x14ac:dyDescent="0.2">
      <c r="B65" s="85" t="s">
        <v>21</v>
      </c>
      <c r="C65" s="101" t="s">
        <v>520</v>
      </c>
      <c r="D65" s="58">
        <f t="shared" si="1"/>
        <v>60</v>
      </c>
      <c r="E65" s="3" t="s">
        <v>124</v>
      </c>
      <c r="F65" s="4" t="s">
        <v>125</v>
      </c>
      <c r="G65" s="5" t="s">
        <v>17</v>
      </c>
      <c r="H65" s="5" t="s">
        <v>17</v>
      </c>
      <c r="I65" s="5" t="s">
        <v>17</v>
      </c>
      <c r="J65" s="5" t="s">
        <v>17</v>
      </c>
      <c r="K65" s="5" t="s">
        <v>15</v>
      </c>
      <c r="L65" s="5" t="s">
        <v>15</v>
      </c>
      <c r="M65" s="29" t="s">
        <v>126</v>
      </c>
    </row>
    <row r="66" spans="1:13" s="7" customFormat="1" ht="26.4" x14ac:dyDescent="0.2">
      <c r="A66"/>
      <c r="B66" s="69" t="s">
        <v>127</v>
      </c>
      <c r="C66" s="72"/>
      <c r="D66" s="59"/>
      <c r="E66" s="59"/>
      <c r="F66" s="59"/>
      <c r="G66" s="59"/>
      <c r="H66" s="59"/>
      <c r="I66" s="59"/>
      <c r="J66" s="59"/>
      <c r="K66" s="59"/>
      <c r="L66" s="59"/>
      <c r="M66" s="64"/>
    </row>
    <row r="67" spans="1:13" s="7" customFormat="1" ht="13.2" x14ac:dyDescent="0.2">
      <c r="A67"/>
      <c r="B67" s="86" t="s">
        <v>127</v>
      </c>
      <c r="C67" s="73"/>
      <c r="D67" s="51" t="s">
        <v>128</v>
      </c>
      <c r="E67" s="51"/>
      <c r="F67" s="51"/>
      <c r="G67" s="51"/>
      <c r="H67" s="51"/>
      <c r="I67" s="51"/>
      <c r="J67" s="51"/>
      <c r="K67" s="51"/>
      <c r="L67" s="51"/>
      <c r="M67" s="49"/>
    </row>
    <row r="68" spans="1:13" s="7" customFormat="1" ht="13.2" x14ac:dyDescent="0.2">
      <c r="A68"/>
      <c r="B68" s="84" t="s">
        <v>127</v>
      </c>
      <c r="C68" s="92" t="s">
        <v>333</v>
      </c>
      <c r="D68" s="60">
        <f t="shared" ref="D68:D75" si="2">ROW()-7</f>
        <v>61</v>
      </c>
      <c r="E68" s="90" t="s">
        <v>128</v>
      </c>
      <c r="F68" s="42" t="s">
        <v>129</v>
      </c>
      <c r="G68" s="43" t="s">
        <v>17</v>
      </c>
      <c r="H68" s="43" t="s">
        <v>17</v>
      </c>
      <c r="I68" s="43" t="s">
        <v>17</v>
      </c>
      <c r="J68" s="43" t="s">
        <v>17</v>
      </c>
      <c r="K68" s="43" t="s">
        <v>17</v>
      </c>
      <c r="L68" s="43" t="s">
        <v>15</v>
      </c>
      <c r="M68" s="44"/>
    </row>
    <row r="69" spans="1:13" s="7" customFormat="1" ht="48" customHeight="1" x14ac:dyDescent="0.2">
      <c r="A69"/>
      <c r="B69" s="84" t="s">
        <v>127</v>
      </c>
      <c r="C69" s="94" t="s">
        <v>333</v>
      </c>
      <c r="D69" s="61">
        <f t="shared" si="2"/>
        <v>62</v>
      </c>
      <c r="E69" s="88"/>
      <c r="F69" s="4" t="s">
        <v>130</v>
      </c>
      <c r="G69" s="5" t="s">
        <v>15</v>
      </c>
      <c r="H69" s="5" t="s">
        <v>15</v>
      </c>
      <c r="I69" s="5" t="s">
        <v>15</v>
      </c>
      <c r="J69" s="5" t="s">
        <v>15</v>
      </c>
      <c r="K69" s="5" t="s">
        <v>15</v>
      </c>
      <c r="L69" s="5" t="s">
        <v>15</v>
      </c>
      <c r="M69" s="6" t="s">
        <v>131</v>
      </c>
    </row>
    <row r="70" spans="1:13" s="7" customFormat="1" ht="42" customHeight="1" x14ac:dyDescent="0.2">
      <c r="A70"/>
      <c r="B70" s="84" t="s">
        <v>127</v>
      </c>
      <c r="C70" s="94" t="s">
        <v>333</v>
      </c>
      <c r="D70" s="61">
        <f>ROW()-7</f>
        <v>63</v>
      </c>
      <c r="E70" s="88"/>
      <c r="F70" s="3" t="s">
        <v>132</v>
      </c>
      <c r="G70" s="5" t="s">
        <v>15</v>
      </c>
      <c r="H70" s="5" t="s">
        <v>15</v>
      </c>
      <c r="I70" s="5" t="s">
        <v>15</v>
      </c>
      <c r="J70" s="5" t="s">
        <v>15</v>
      </c>
      <c r="K70" s="5" t="s">
        <v>15</v>
      </c>
      <c r="L70" s="5" t="s">
        <v>15</v>
      </c>
      <c r="M70" s="6" t="s">
        <v>133</v>
      </c>
    </row>
    <row r="71" spans="1:13" s="7" customFormat="1" ht="145.19999999999999" x14ac:dyDescent="0.3">
      <c r="A71" s="38"/>
      <c r="B71" s="84" t="s">
        <v>127</v>
      </c>
      <c r="C71" s="94" t="s">
        <v>333</v>
      </c>
      <c r="D71" s="61">
        <f t="shared" si="2"/>
        <v>64</v>
      </c>
      <c r="E71" s="3" t="s">
        <v>134</v>
      </c>
      <c r="F71" s="4" t="s">
        <v>135</v>
      </c>
      <c r="G71" s="5" t="s">
        <v>15</v>
      </c>
      <c r="H71" s="5" t="s">
        <v>15</v>
      </c>
      <c r="I71" s="5" t="s">
        <v>15</v>
      </c>
      <c r="J71" s="5" t="s">
        <v>15</v>
      </c>
      <c r="K71" s="5" t="s">
        <v>15</v>
      </c>
      <c r="L71" s="5" t="s">
        <v>15</v>
      </c>
      <c r="M71" s="6" t="s">
        <v>136</v>
      </c>
    </row>
    <row r="72" spans="1:13" s="7" customFormat="1" ht="15" x14ac:dyDescent="0.3">
      <c r="A72" s="38"/>
      <c r="B72" s="84" t="s">
        <v>127</v>
      </c>
      <c r="C72" s="94" t="s">
        <v>333</v>
      </c>
      <c r="D72" s="61">
        <f>ROW()-7</f>
        <v>65</v>
      </c>
      <c r="E72" s="3" t="s">
        <v>137</v>
      </c>
      <c r="F72" s="4" t="s">
        <v>138</v>
      </c>
      <c r="G72" s="5" t="s">
        <v>15</v>
      </c>
      <c r="H72" s="5" t="s">
        <v>15</v>
      </c>
      <c r="I72" s="5" t="s">
        <v>15</v>
      </c>
      <c r="J72" s="5" t="s">
        <v>15</v>
      </c>
      <c r="K72" s="5" t="s">
        <v>15</v>
      </c>
      <c r="L72" s="5" t="s">
        <v>15</v>
      </c>
      <c r="M72" s="6" t="s">
        <v>139</v>
      </c>
    </row>
    <row r="73" spans="1:13" ht="15" x14ac:dyDescent="0.3">
      <c r="A73" s="38"/>
      <c r="B73" s="84" t="s">
        <v>127</v>
      </c>
      <c r="C73" s="94" t="s">
        <v>333</v>
      </c>
      <c r="D73" s="61">
        <f t="shared" si="2"/>
        <v>66</v>
      </c>
      <c r="E73" s="3" t="s">
        <v>140</v>
      </c>
      <c r="F73" s="4" t="s">
        <v>141</v>
      </c>
      <c r="G73" s="5" t="s">
        <v>15</v>
      </c>
      <c r="H73" s="5" t="s">
        <v>15</v>
      </c>
      <c r="I73" s="5" t="s">
        <v>15</v>
      </c>
      <c r="J73" s="5" t="s">
        <v>15</v>
      </c>
      <c r="K73" s="5" t="s">
        <v>15</v>
      </c>
      <c r="L73" s="5" t="s">
        <v>17</v>
      </c>
      <c r="M73" s="6"/>
    </row>
    <row r="74" spans="1:13" ht="39.6" x14ac:dyDescent="0.3">
      <c r="A74" s="38"/>
      <c r="B74" s="84" t="s">
        <v>127</v>
      </c>
      <c r="C74" s="94" t="s">
        <v>333</v>
      </c>
      <c r="D74" s="61">
        <f t="shared" si="2"/>
        <v>67</v>
      </c>
      <c r="E74" s="88" t="s">
        <v>142</v>
      </c>
      <c r="F74" s="4" t="s">
        <v>143</v>
      </c>
      <c r="G74" s="5" t="s">
        <v>15</v>
      </c>
      <c r="H74" s="5" t="s">
        <v>15</v>
      </c>
      <c r="I74" s="5" t="s">
        <v>15</v>
      </c>
      <c r="J74" s="5" t="s">
        <v>15</v>
      </c>
      <c r="K74" s="5" t="s">
        <v>15</v>
      </c>
      <c r="L74" s="5" t="s">
        <v>48</v>
      </c>
      <c r="M74" s="6" t="s">
        <v>144</v>
      </c>
    </row>
    <row r="75" spans="1:13" ht="37.5" customHeight="1" x14ac:dyDescent="0.3">
      <c r="A75" s="38"/>
      <c r="B75" s="84" t="s">
        <v>127</v>
      </c>
      <c r="C75" s="93" t="s">
        <v>333</v>
      </c>
      <c r="D75" s="62">
        <f t="shared" si="2"/>
        <v>68</v>
      </c>
      <c r="E75" s="91"/>
      <c r="F75" s="39" t="s">
        <v>122</v>
      </c>
      <c r="G75" s="40" t="s">
        <v>15</v>
      </c>
      <c r="H75" s="40" t="s">
        <v>15</v>
      </c>
      <c r="I75" s="40" t="s">
        <v>15</v>
      </c>
      <c r="J75" s="40" t="s">
        <v>15</v>
      </c>
      <c r="K75" s="40" t="s">
        <v>15</v>
      </c>
      <c r="L75" s="40" t="s">
        <v>15</v>
      </c>
      <c r="M75" s="41"/>
    </row>
    <row r="76" spans="1:13" ht="15" x14ac:dyDescent="0.3">
      <c r="A76" s="38"/>
      <c r="B76" s="87" t="s">
        <v>127</v>
      </c>
      <c r="C76" s="73"/>
      <c r="D76" s="51" t="s">
        <v>145</v>
      </c>
      <c r="E76" s="51"/>
      <c r="F76" s="51"/>
      <c r="G76" s="51"/>
      <c r="H76" s="51"/>
      <c r="I76" s="51"/>
      <c r="J76" s="51"/>
      <c r="K76" s="51"/>
      <c r="L76" s="51"/>
      <c r="M76" s="49"/>
    </row>
    <row r="77" spans="1:13" ht="15" x14ac:dyDescent="0.3">
      <c r="A77" s="38"/>
      <c r="B77" s="84" t="s">
        <v>127</v>
      </c>
      <c r="C77" s="92" t="s">
        <v>521</v>
      </c>
      <c r="D77" s="60">
        <f>ROW()-8</f>
        <v>69</v>
      </c>
      <c r="E77" s="90" t="s">
        <v>146</v>
      </c>
      <c r="F77" s="42" t="s">
        <v>147</v>
      </c>
      <c r="G77" s="43" t="s">
        <v>15</v>
      </c>
      <c r="H77" s="43" t="s">
        <v>15</v>
      </c>
      <c r="I77" s="43" t="s">
        <v>15</v>
      </c>
      <c r="J77" s="43" t="s">
        <v>15</v>
      </c>
      <c r="K77" s="43" t="s">
        <v>15</v>
      </c>
      <c r="L77" s="43" t="s">
        <v>15</v>
      </c>
      <c r="M77" s="44" t="s">
        <v>148</v>
      </c>
    </row>
    <row r="78" spans="1:13" ht="15" x14ac:dyDescent="0.3">
      <c r="A78" s="38"/>
      <c r="B78" s="84" t="s">
        <v>127</v>
      </c>
      <c r="C78" s="94" t="s">
        <v>521</v>
      </c>
      <c r="D78" s="61">
        <f t="shared" ref="D78:D82" si="3">ROW()-8</f>
        <v>70</v>
      </c>
      <c r="E78" s="88"/>
      <c r="F78" s="4" t="s">
        <v>149</v>
      </c>
      <c r="G78" s="5" t="s">
        <v>15</v>
      </c>
      <c r="H78" s="5" t="s">
        <v>15</v>
      </c>
      <c r="I78" s="5" t="s">
        <v>15</v>
      </c>
      <c r="J78" s="5" t="s">
        <v>15</v>
      </c>
      <c r="K78" s="5" t="s">
        <v>15</v>
      </c>
      <c r="L78" s="5" t="s">
        <v>15</v>
      </c>
      <c r="M78" s="6" t="s">
        <v>150</v>
      </c>
    </row>
    <row r="79" spans="1:13" ht="15" x14ac:dyDescent="0.3">
      <c r="A79" s="38"/>
      <c r="B79" s="84" t="s">
        <v>127</v>
      </c>
      <c r="C79" s="94" t="s">
        <v>521</v>
      </c>
      <c r="D79" s="61">
        <f t="shared" si="3"/>
        <v>71</v>
      </c>
      <c r="E79" s="88"/>
      <c r="F79" s="4" t="s">
        <v>151</v>
      </c>
      <c r="G79" s="5" t="s">
        <v>15</v>
      </c>
      <c r="H79" s="5" t="s">
        <v>15</v>
      </c>
      <c r="I79" s="5" t="s">
        <v>15</v>
      </c>
      <c r="J79" s="5" t="s">
        <v>15</v>
      </c>
      <c r="K79" s="5" t="s">
        <v>15</v>
      </c>
      <c r="L79" s="5" t="s">
        <v>15</v>
      </c>
      <c r="M79" s="6" t="s">
        <v>152</v>
      </c>
    </row>
    <row r="80" spans="1:13" ht="54.75" customHeight="1" x14ac:dyDescent="0.3">
      <c r="A80" s="38"/>
      <c r="B80" s="84" t="s">
        <v>127</v>
      </c>
      <c r="C80" s="94" t="s">
        <v>521</v>
      </c>
      <c r="D80" s="61">
        <f t="shared" si="3"/>
        <v>72</v>
      </c>
      <c r="E80" s="4" t="s">
        <v>153</v>
      </c>
      <c r="F80" s="4" t="s">
        <v>154</v>
      </c>
      <c r="G80" s="5" t="s">
        <v>15</v>
      </c>
      <c r="H80" s="5" t="s">
        <v>15</v>
      </c>
      <c r="I80" s="5" t="s">
        <v>15</v>
      </c>
      <c r="J80" s="5" t="s">
        <v>15</v>
      </c>
      <c r="K80" s="5" t="s">
        <v>15</v>
      </c>
      <c r="L80" s="5" t="s">
        <v>15</v>
      </c>
      <c r="M80" s="6"/>
    </row>
    <row r="81" spans="1:13" ht="39.6" x14ac:dyDescent="0.3">
      <c r="A81" s="38"/>
      <c r="B81" s="84" t="s">
        <v>127</v>
      </c>
      <c r="C81" s="94" t="s">
        <v>521</v>
      </c>
      <c r="D81" s="61">
        <f t="shared" si="3"/>
        <v>73</v>
      </c>
      <c r="E81" s="3" t="s">
        <v>155</v>
      </c>
      <c r="F81" s="4" t="s">
        <v>156</v>
      </c>
      <c r="G81" s="5" t="s">
        <v>15</v>
      </c>
      <c r="H81" s="5" t="s">
        <v>15</v>
      </c>
      <c r="I81" s="5" t="s">
        <v>15</v>
      </c>
      <c r="J81" s="5" t="s">
        <v>15</v>
      </c>
      <c r="K81" s="5" t="s">
        <v>15</v>
      </c>
      <c r="L81" s="5" t="s">
        <v>15</v>
      </c>
      <c r="M81" s="6" t="s">
        <v>157</v>
      </c>
    </row>
    <row r="82" spans="1:13" ht="15" x14ac:dyDescent="0.3">
      <c r="A82" s="38"/>
      <c r="B82" s="84" t="s">
        <v>127</v>
      </c>
      <c r="C82" s="93" t="s">
        <v>521</v>
      </c>
      <c r="D82" s="62">
        <f t="shared" si="3"/>
        <v>74</v>
      </c>
      <c r="E82" s="47" t="s">
        <v>158</v>
      </c>
      <c r="F82" s="39" t="s">
        <v>159</v>
      </c>
      <c r="G82" s="40" t="s">
        <v>17</v>
      </c>
      <c r="H82" s="40" t="s">
        <v>17</v>
      </c>
      <c r="I82" s="40" t="s">
        <v>17</v>
      </c>
      <c r="J82" s="40" t="s">
        <v>17</v>
      </c>
      <c r="K82" s="40" t="s">
        <v>17</v>
      </c>
      <c r="L82" s="40" t="s">
        <v>15</v>
      </c>
      <c r="M82" s="41"/>
    </row>
    <row r="83" spans="1:13" ht="15" x14ac:dyDescent="0.3">
      <c r="A83" s="38"/>
      <c r="B83" s="87" t="s">
        <v>127</v>
      </c>
      <c r="C83" s="73"/>
      <c r="D83" s="51" t="s">
        <v>160</v>
      </c>
      <c r="E83" s="51"/>
      <c r="F83" s="51"/>
      <c r="G83" s="51"/>
      <c r="H83" s="51"/>
      <c r="I83" s="51"/>
      <c r="J83" s="51"/>
      <c r="K83" s="51"/>
      <c r="L83" s="51"/>
      <c r="M83" s="49"/>
    </row>
    <row r="84" spans="1:13" ht="26.4" x14ac:dyDescent="0.3">
      <c r="A84" s="38"/>
      <c r="B84" s="84" t="s">
        <v>127</v>
      </c>
      <c r="C84" s="92" t="s">
        <v>522</v>
      </c>
      <c r="D84" s="60">
        <f>ROW()-9</f>
        <v>75</v>
      </c>
      <c r="E84" s="89" t="s">
        <v>161</v>
      </c>
      <c r="F84" s="42" t="s">
        <v>162</v>
      </c>
      <c r="G84" s="43" t="s">
        <v>15</v>
      </c>
      <c r="H84" s="43" t="s">
        <v>15</v>
      </c>
      <c r="I84" s="43" t="s">
        <v>15</v>
      </c>
      <c r="J84" s="43" t="s">
        <v>15</v>
      </c>
      <c r="K84" s="43" t="s">
        <v>15</v>
      </c>
      <c r="L84" s="43" t="s">
        <v>15</v>
      </c>
      <c r="M84" s="44" t="s">
        <v>163</v>
      </c>
    </row>
    <row r="85" spans="1:13" ht="26.4" x14ac:dyDescent="0.3">
      <c r="A85" s="38"/>
      <c r="B85" s="84" t="s">
        <v>127</v>
      </c>
      <c r="C85" s="94" t="s">
        <v>522</v>
      </c>
      <c r="D85" s="61">
        <f t="shared" ref="D85:D95" si="4">ROW()-9</f>
        <v>76</v>
      </c>
      <c r="E85" s="89"/>
      <c r="F85" s="4" t="s">
        <v>164</v>
      </c>
      <c r="G85" s="5" t="s">
        <v>15</v>
      </c>
      <c r="H85" s="5" t="s">
        <v>15</v>
      </c>
      <c r="I85" s="5" t="s">
        <v>15</v>
      </c>
      <c r="J85" s="5" t="s">
        <v>15</v>
      </c>
      <c r="K85" s="5" t="s">
        <v>15</v>
      </c>
      <c r="L85" s="5" t="s">
        <v>15</v>
      </c>
      <c r="M85" s="6" t="s">
        <v>165</v>
      </c>
    </row>
    <row r="86" spans="1:13" ht="26.4" x14ac:dyDescent="0.3">
      <c r="A86" s="38"/>
      <c r="B86" s="84" t="s">
        <v>127</v>
      </c>
      <c r="C86" s="94" t="s">
        <v>522</v>
      </c>
      <c r="D86" s="61">
        <f t="shared" si="4"/>
        <v>77</v>
      </c>
      <c r="E86" s="89"/>
      <c r="F86" s="4" t="s">
        <v>166</v>
      </c>
      <c r="G86" s="5" t="s">
        <v>15</v>
      </c>
      <c r="H86" s="5" t="s">
        <v>15</v>
      </c>
      <c r="I86" s="5" t="s">
        <v>15</v>
      </c>
      <c r="J86" s="5" t="s">
        <v>15</v>
      </c>
      <c r="K86" s="5" t="s">
        <v>15</v>
      </c>
      <c r="L86" s="5" t="s">
        <v>15</v>
      </c>
      <c r="M86" s="6" t="s">
        <v>167</v>
      </c>
    </row>
    <row r="87" spans="1:13" ht="15" x14ac:dyDescent="0.3">
      <c r="A87" s="38"/>
      <c r="B87" s="84" t="s">
        <v>127</v>
      </c>
      <c r="C87" s="94" t="s">
        <v>522</v>
      </c>
      <c r="D87" s="61">
        <f t="shared" si="4"/>
        <v>78</v>
      </c>
      <c r="E87" s="89"/>
      <c r="F87" s="4" t="s">
        <v>168</v>
      </c>
      <c r="G87" s="5" t="s">
        <v>15</v>
      </c>
      <c r="H87" s="5" t="s">
        <v>15</v>
      </c>
      <c r="I87" s="5" t="s">
        <v>15</v>
      </c>
      <c r="J87" s="5" t="s">
        <v>15</v>
      </c>
      <c r="K87" s="5" t="s">
        <v>15</v>
      </c>
      <c r="L87" s="5" t="s">
        <v>15</v>
      </c>
      <c r="M87" s="6" t="s">
        <v>169</v>
      </c>
    </row>
    <row r="88" spans="1:13" s="2" customFormat="1" ht="26.4" x14ac:dyDescent="0.3">
      <c r="A88" s="38"/>
      <c r="B88" s="84" t="s">
        <v>127</v>
      </c>
      <c r="C88" s="94" t="s">
        <v>522</v>
      </c>
      <c r="D88" s="61">
        <v>81</v>
      </c>
      <c r="E88" s="90"/>
      <c r="F88" s="4" t="s">
        <v>170</v>
      </c>
      <c r="G88" s="5" t="s">
        <v>17</v>
      </c>
      <c r="H88" s="5" t="s">
        <v>17</v>
      </c>
      <c r="I88" s="5" t="s">
        <v>17</v>
      </c>
      <c r="J88" s="5" t="s">
        <v>17</v>
      </c>
      <c r="K88" s="5" t="s">
        <v>15</v>
      </c>
      <c r="L88" s="5" t="s">
        <v>15</v>
      </c>
      <c r="M88" s="6" t="s">
        <v>171</v>
      </c>
    </row>
    <row r="89" spans="1:13" ht="15" x14ac:dyDescent="0.3">
      <c r="A89" s="38"/>
      <c r="B89" s="84" t="s">
        <v>127</v>
      </c>
      <c r="C89" s="94" t="s">
        <v>522</v>
      </c>
      <c r="D89" s="61">
        <f t="shared" si="4"/>
        <v>80</v>
      </c>
      <c r="E89" s="3" t="s">
        <v>172</v>
      </c>
      <c r="F89" s="4" t="s">
        <v>173</v>
      </c>
      <c r="G89" s="5" t="s">
        <v>48</v>
      </c>
      <c r="H89" s="5" t="s">
        <v>48</v>
      </c>
      <c r="I89" s="5" t="s">
        <v>48</v>
      </c>
      <c r="J89" s="5" t="s">
        <v>15</v>
      </c>
      <c r="K89" s="5" t="s">
        <v>15</v>
      </c>
      <c r="L89" s="5" t="s">
        <v>15</v>
      </c>
      <c r="M89" s="6" t="s">
        <v>174</v>
      </c>
    </row>
    <row r="90" spans="1:13" ht="61.5" customHeight="1" x14ac:dyDescent="0.3">
      <c r="A90" s="38"/>
      <c r="B90" s="84" t="s">
        <v>127</v>
      </c>
      <c r="C90" s="94" t="s">
        <v>522</v>
      </c>
      <c r="D90" s="61">
        <f t="shared" si="4"/>
        <v>81</v>
      </c>
      <c r="E90" s="91" t="s">
        <v>175</v>
      </c>
      <c r="F90" s="4" t="s">
        <v>176</v>
      </c>
      <c r="G90" s="5" t="s">
        <v>15</v>
      </c>
      <c r="H90" s="5" t="s">
        <v>15</v>
      </c>
      <c r="I90" s="5" t="s">
        <v>15</v>
      </c>
      <c r="J90" s="5" t="s">
        <v>15</v>
      </c>
      <c r="K90" s="5" t="s">
        <v>15</v>
      </c>
      <c r="L90" s="5" t="s">
        <v>15</v>
      </c>
      <c r="M90" s="6" t="s">
        <v>177</v>
      </c>
    </row>
    <row r="91" spans="1:13" ht="15" x14ac:dyDescent="0.3">
      <c r="A91" s="38"/>
      <c r="B91" s="84" t="s">
        <v>127</v>
      </c>
      <c r="C91" s="94" t="s">
        <v>522</v>
      </c>
      <c r="D91" s="61">
        <f t="shared" si="4"/>
        <v>82</v>
      </c>
      <c r="E91" s="89"/>
      <c r="F91" s="4" t="s">
        <v>178</v>
      </c>
      <c r="G91" s="5" t="s">
        <v>15</v>
      </c>
      <c r="H91" s="5" t="s">
        <v>15</v>
      </c>
      <c r="I91" s="5" t="s">
        <v>15</v>
      </c>
      <c r="J91" s="5" t="s">
        <v>15</v>
      </c>
      <c r="K91" s="5" t="s">
        <v>15</v>
      </c>
      <c r="L91" s="5" t="s">
        <v>15</v>
      </c>
      <c r="M91" s="6" t="s">
        <v>179</v>
      </c>
    </row>
    <row r="92" spans="1:13" ht="26.4" x14ac:dyDescent="0.3">
      <c r="A92" s="38"/>
      <c r="B92" s="84" t="s">
        <v>127</v>
      </c>
      <c r="C92" s="94" t="s">
        <v>522</v>
      </c>
      <c r="D92" s="61">
        <f t="shared" si="4"/>
        <v>83</v>
      </c>
      <c r="E92" s="90"/>
      <c r="F92" s="4" t="s">
        <v>180</v>
      </c>
      <c r="G92" s="5" t="s">
        <v>181</v>
      </c>
      <c r="H92" s="5" t="s">
        <v>15</v>
      </c>
      <c r="I92" s="5" t="s">
        <v>182</v>
      </c>
      <c r="J92" s="5" t="s">
        <v>182</v>
      </c>
      <c r="K92" s="5" t="s">
        <v>182</v>
      </c>
      <c r="L92" s="5" t="s">
        <v>182</v>
      </c>
      <c r="M92" s="6" t="s">
        <v>183</v>
      </c>
    </row>
    <row r="93" spans="1:13" ht="26.4" x14ac:dyDescent="0.3">
      <c r="A93" s="38"/>
      <c r="B93" s="84" t="s">
        <v>127</v>
      </c>
      <c r="C93" s="94" t="s">
        <v>522</v>
      </c>
      <c r="D93" s="61">
        <f t="shared" si="4"/>
        <v>84</v>
      </c>
      <c r="E93" s="3" t="s">
        <v>184</v>
      </c>
      <c r="F93" s="4"/>
      <c r="G93" s="5" t="s">
        <v>15</v>
      </c>
      <c r="H93" s="5" t="s">
        <v>15</v>
      </c>
      <c r="I93" s="5" t="s">
        <v>15</v>
      </c>
      <c r="J93" s="5" t="s">
        <v>15</v>
      </c>
      <c r="K93" s="5" t="s">
        <v>15</v>
      </c>
      <c r="L93" s="5" t="s">
        <v>15</v>
      </c>
      <c r="M93" s="6" t="s">
        <v>185</v>
      </c>
    </row>
    <row r="94" spans="1:13" ht="41.25" customHeight="1" x14ac:dyDescent="0.3">
      <c r="A94" s="38"/>
      <c r="B94" s="84" t="s">
        <v>127</v>
      </c>
      <c r="C94" s="94" t="s">
        <v>522</v>
      </c>
      <c r="D94" s="61">
        <f t="shared" si="4"/>
        <v>85</v>
      </c>
      <c r="E94" s="3" t="s">
        <v>186</v>
      </c>
      <c r="F94" s="4"/>
      <c r="G94" s="5" t="s">
        <v>15</v>
      </c>
      <c r="H94" s="5" t="s">
        <v>15</v>
      </c>
      <c r="I94" s="5" t="s">
        <v>15</v>
      </c>
      <c r="J94" s="5" t="s">
        <v>15</v>
      </c>
      <c r="K94" s="5" t="s">
        <v>15</v>
      </c>
      <c r="L94" s="5" t="s">
        <v>15</v>
      </c>
      <c r="M94" s="6" t="s">
        <v>187</v>
      </c>
    </row>
    <row r="95" spans="1:13" ht="15" x14ac:dyDescent="0.3">
      <c r="A95" s="38"/>
      <c r="B95" s="84" t="s">
        <v>127</v>
      </c>
      <c r="C95" s="93" t="s">
        <v>522</v>
      </c>
      <c r="D95" s="61">
        <f t="shared" si="4"/>
        <v>86</v>
      </c>
      <c r="E95" s="3" t="s">
        <v>158</v>
      </c>
      <c r="F95" s="4" t="s">
        <v>159</v>
      </c>
      <c r="G95" s="5" t="s">
        <v>17</v>
      </c>
      <c r="H95" s="5" t="s">
        <v>17</v>
      </c>
      <c r="I95" s="5" t="s">
        <v>17</v>
      </c>
      <c r="J95" s="5" t="s">
        <v>17</v>
      </c>
      <c r="K95" s="5" t="s">
        <v>17</v>
      </c>
      <c r="L95" s="5" t="s">
        <v>15</v>
      </c>
      <c r="M95" s="6" t="s">
        <v>188</v>
      </c>
    </row>
    <row r="96" spans="1:13" s="7" customFormat="1" ht="15" x14ac:dyDescent="0.3">
      <c r="A96" s="38"/>
      <c r="B96" s="84" t="s">
        <v>127</v>
      </c>
      <c r="C96" s="73"/>
      <c r="D96" s="51" t="s">
        <v>189</v>
      </c>
      <c r="E96" s="51"/>
      <c r="F96" s="51"/>
      <c r="G96" s="51"/>
      <c r="H96" s="51"/>
      <c r="I96" s="51"/>
      <c r="J96" s="51"/>
      <c r="K96" s="51"/>
      <c r="L96" s="51"/>
      <c r="M96" s="49"/>
    </row>
    <row r="97" spans="1:13" ht="15" x14ac:dyDescent="0.3">
      <c r="A97" s="38"/>
      <c r="B97" s="84" t="s">
        <v>127</v>
      </c>
      <c r="C97" s="36" t="s">
        <v>530</v>
      </c>
      <c r="D97" s="61">
        <f>ROW()-10</f>
        <v>87</v>
      </c>
      <c r="E97" s="3" t="s">
        <v>190</v>
      </c>
      <c r="F97" s="4" t="s">
        <v>78</v>
      </c>
      <c r="G97" s="5" t="s">
        <v>15</v>
      </c>
      <c r="H97" s="5" t="s">
        <v>15</v>
      </c>
      <c r="I97" s="5" t="s">
        <v>15</v>
      </c>
      <c r="J97" s="5" t="s">
        <v>15</v>
      </c>
      <c r="K97" s="5" t="s">
        <v>15</v>
      </c>
      <c r="L97" s="5" t="s">
        <v>17</v>
      </c>
      <c r="M97" s="6"/>
    </row>
    <row r="98" spans="1:13" s="7" customFormat="1" ht="15" x14ac:dyDescent="0.3">
      <c r="A98" s="38"/>
      <c r="B98" s="84" t="s">
        <v>127</v>
      </c>
      <c r="C98" s="73"/>
      <c r="D98" s="51" t="s">
        <v>191</v>
      </c>
      <c r="E98" s="51"/>
      <c r="F98" s="51"/>
      <c r="G98" s="51"/>
      <c r="H98" s="51"/>
      <c r="I98" s="51"/>
      <c r="J98" s="51"/>
      <c r="K98" s="51"/>
      <c r="L98" s="51"/>
      <c r="M98" s="49"/>
    </row>
    <row r="99" spans="1:13" ht="15" x14ac:dyDescent="0.3">
      <c r="A99" s="38"/>
      <c r="B99" s="84" t="s">
        <v>127</v>
      </c>
      <c r="C99" s="92" t="s">
        <v>531</v>
      </c>
      <c r="D99" s="61">
        <f>ROW()-11</f>
        <v>88</v>
      </c>
      <c r="E99" s="4" t="s">
        <v>146</v>
      </c>
      <c r="F99" s="4" t="s">
        <v>192</v>
      </c>
      <c r="G99" s="5" t="s">
        <v>15</v>
      </c>
      <c r="H99" s="5" t="s">
        <v>15</v>
      </c>
      <c r="I99" s="5" t="s">
        <v>15</v>
      </c>
      <c r="J99" s="5" t="s">
        <v>15</v>
      </c>
      <c r="K99" s="5" t="s">
        <v>15</v>
      </c>
      <c r="L99" s="5" t="s">
        <v>15</v>
      </c>
      <c r="M99" s="6"/>
    </row>
    <row r="100" spans="1:13" ht="15" x14ac:dyDescent="0.3">
      <c r="A100" s="38"/>
      <c r="B100" s="84" t="s">
        <v>127</v>
      </c>
      <c r="C100" s="94" t="s">
        <v>531</v>
      </c>
      <c r="D100" s="61">
        <f>ROW()-11</f>
        <v>89</v>
      </c>
      <c r="E100" s="4"/>
      <c r="F100" s="4" t="s">
        <v>193</v>
      </c>
      <c r="G100" s="5" t="s">
        <v>15</v>
      </c>
      <c r="H100" s="5" t="s">
        <v>15</v>
      </c>
      <c r="I100" s="5" t="s">
        <v>15</v>
      </c>
      <c r="J100" s="5" t="s">
        <v>15</v>
      </c>
      <c r="K100" s="5" t="s">
        <v>15</v>
      </c>
      <c r="L100" s="5" t="s">
        <v>15</v>
      </c>
      <c r="M100" s="6"/>
    </row>
    <row r="101" spans="1:13" ht="32.25" customHeight="1" x14ac:dyDescent="0.3">
      <c r="A101" s="38"/>
      <c r="B101" s="84" t="s">
        <v>127</v>
      </c>
      <c r="C101" s="93" t="s">
        <v>531</v>
      </c>
      <c r="D101" s="61">
        <f>ROW()-11</f>
        <v>90</v>
      </c>
      <c r="E101" s="4"/>
      <c r="F101" s="4" t="s">
        <v>194</v>
      </c>
      <c r="G101" s="5" t="s">
        <v>181</v>
      </c>
      <c r="H101" s="5" t="s">
        <v>15</v>
      </c>
      <c r="I101" s="5" t="s">
        <v>15</v>
      </c>
      <c r="J101" s="5" t="s">
        <v>15</v>
      </c>
      <c r="K101" s="5" t="s">
        <v>15</v>
      </c>
      <c r="L101" s="5" t="s">
        <v>15</v>
      </c>
      <c r="M101" s="6"/>
    </row>
    <row r="102" spans="1:13" s="7" customFormat="1" ht="15" x14ac:dyDescent="0.3">
      <c r="A102" s="38"/>
      <c r="B102" s="84" t="s">
        <v>127</v>
      </c>
      <c r="C102" s="73"/>
      <c r="D102" s="51" t="s">
        <v>195</v>
      </c>
      <c r="E102" s="51"/>
      <c r="F102" s="51"/>
      <c r="G102" s="51"/>
      <c r="H102" s="51"/>
      <c r="I102" s="51"/>
      <c r="J102" s="51"/>
      <c r="K102" s="51"/>
      <c r="L102" s="51"/>
      <c r="M102" s="49"/>
    </row>
    <row r="103" spans="1:13" ht="21.6" x14ac:dyDescent="0.3">
      <c r="A103" s="38"/>
      <c r="B103" s="84" t="s">
        <v>127</v>
      </c>
      <c r="C103" s="36" t="s">
        <v>195</v>
      </c>
      <c r="D103" s="61">
        <f>ROW()-12</f>
        <v>91</v>
      </c>
      <c r="E103" s="4"/>
      <c r="F103" s="12" t="s">
        <v>196</v>
      </c>
      <c r="G103" s="5" t="s">
        <v>181</v>
      </c>
      <c r="H103" s="5" t="s">
        <v>15</v>
      </c>
      <c r="I103" s="5" t="s">
        <v>15</v>
      </c>
      <c r="J103" s="5" t="s">
        <v>15</v>
      </c>
      <c r="K103" s="5" t="s">
        <v>15</v>
      </c>
      <c r="L103" s="5" t="s">
        <v>15</v>
      </c>
      <c r="M103" s="6"/>
    </row>
    <row r="104" spans="1:13" s="7" customFormat="1" ht="15" x14ac:dyDescent="0.3">
      <c r="A104" s="38"/>
      <c r="B104" s="84" t="s">
        <v>127</v>
      </c>
      <c r="C104" s="73"/>
      <c r="D104" s="51" t="s">
        <v>197</v>
      </c>
      <c r="E104" s="51"/>
      <c r="F104" s="51"/>
      <c r="G104" s="51"/>
      <c r="H104" s="51"/>
      <c r="I104" s="51"/>
      <c r="J104" s="51"/>
      <c r="K104" s="51"/>
      <c r="L104" s="51"/>
      <c r="M104" s="49"/>
    </row>
    <row r="105" spans="1:13" ht="15" x14ac:dyDescent="0.3">
      <c r="A105" s="38"/>
      <c r="B105" s="84" t="s">
        <v>127</v>
      </c>
      <c r="C105" s="92" t="s">
        <v>523</v>
      </c>
      <c r="D105" s="61">
        <f>ROW()-13</f>
        <v>92</v>
      </c>
      <c r="E105" s="4" t="s">
        <v>198</v>
      </c>
      <c r="F105" s="4" t="s">
        <v>199</v>
      </c>
      <c r="G105" s="5" t="s">
        <v>17</v>
      </c>
      <c r="H105" s="5" t="s">
        <v>17</v>
      </c>
      <c r="I105" s="5" t="s">
        <v>17</v>
      </c>
      <c r="J105" s="5" t="s">
        <v>15</v>
      </c>
      <c r="K105" s="5" t="s">
        <v>15</v>
      </c>
      <c r="L105" s="5" t="s">
        <v>15</v>
      </c>
      <c r="M105" s="6" t="s">
        <v>200</v>
      </c>
    </row>
    <row r="106" spans="1:13" ht="15" x14ac:dyDescent="0.3">
      <c r="A106" s="38"/>
      <c r="B106" s="84" t="s">
        <v>127</v>
      </c>
      <c r="C106" s="93" t="s">
        <v>523</v>
      </c>
      <c r="D106" s="61">
        <f>ROW()-13</f>
        <v>93</v>
      </c>
      <c r="E106" s="4" t="s">
        <v>121</v>
      </c>
      <c r="F106" s="4" t="s">
        <v>201</v>
      </c>
      <c r="G106" s="5" t="s">
        <v>15</v>
      </c>
      <c r="H106" s="5" t="s">
        <v>182</v>
      </c>
      <c r="I106" s="5" t="s">
        <v>182</v>
      </c>
      <c r="J106" s="5" t="s">
        <v>182</v>
      </c>
      <c r="K106" s="5" t="s">
        <v>15</v>
      </c>
      <c r="L106" s="5" t="s">
        <v>15</v>
      </c>
      <c r="M106" s="6"/>
    </row>
    <row r="107" spans="1:13" s="7" customFormat="1" ht="15" x14ac:dyDescent="0.3">
      <c r="A107" s="38"/>
      <c r="B107" s="84" t="s">
        <v>127</v>
      </c>
      <c r="C107" s="73"/>
      <c r="D107" s="51" t="s">
        <v>202</v>
      </c>
      <c r="E107" s="51"/>
      <c r="F107" s="51"/>
      <c r="G107" s="51"/>
      <c r="H107" s="51"/>
      <c r="I107" s="51"/>
      <c r="J107" s="51"/>
      <c r="K107" s="51"/>
      <c r="L107" s="51"/>
      <c r="M107" s="49"/>
    </row>
    <row r="108" spans="1:13" ht="15" x14ac:dyDescent="0.3">
      <c r="A108" s="38"/>
      <c r="B108" s="84" t="s">
        <v>127</v>
      </c>
      <c r="C108" s="36" t="s">
        <v>460</v>
      </c>
      <c r="D108" s="61">
        <f>ROW()-14</f>
        <v>94</v>
      </c>
      <c r="E108" s="3" t="s">
        <v>203</v>
      </c>
      <c r="F108" s="4" t="s">
        <v>78</v>
      </c>
      <c r="G108" s="5" t="s">
        <v>15</v>
      </c>
      <c r="H108" s="5" t="s">
        <v>15</v>
      </c>
      <c r="I108" s="5" t="s">
        <v>15</v>
      </c>
      <c r="J108" s="5" t="s">
        <v>15</v>
      </c>
      <c r="K108" s="5" t="s">
        <v>15</v>
      </c>
      <c r="L108" s="5" t="s">
        <v>17</v>
      </c>
      <c r="M108" s="6"/>
    </row>
    <row r="109" spans="1:13" s="7" customFormat="1" ht="15" x14ac:dyDescent="0.3">
      <c r="A109" s="38"/>
      <c r="B109" s="84" t="s">
        <v>127</v>
      </c>
      <c r="C109" s="73"/>
      <c r="D109" s="51" t="s">
        <v>204</v>
      </c>
      <c r="E109" s="51"/>
      <c r="F109" s="51"/>
      <c r="G109" s="51"/>
      <c r="H109" s="51"/>
      <c r="I109" s="51"/>
      <c r="J109" s="51"/>
      <c r="K109" s="51"/>
      <c r="L109" s="51"/>
      <c r="M109" s="49"/>
    </row>
    <row r="110" spans="1:13" ht="15" x14ac:dyDescent="0.3">
      <c r="A110" s="38"/>
      <c r="B110" s="84" t="s">
        <v>127</v>
      </c>
      <c r="C110" s="36" t="s">
        <v>532</v>
      </c>
      <c r="D110" s="61">
        <f>ROW()-15</f>
        <v>95</v>
      </c>
      <c r="E110" s="3" t="s">
        <v>205</v>
      </c>
      <c r="F110" s="4" t="s">
        <v>78</v>
      </c>
      <c r="G110" s="5" t="s">
        <v>15</v>
      </c>
      <c r="H110" s="5" t="s">
        <v>15</v>
      </c>
      <c r="I110" s="5" t="s">
        <v>15</v>
      </c>
      <c r="J110" s="5" t="s">
        <v>15</v>
      </c>
      <c r="K110" s="5" t="s">
        <v>15</v>
      </c>
      <c r="L110" s="5" t="s">
        <v>17</v>
      </c>
      <c r="M110" s="6"/>
    </row>
    <row r="111" spans="1:13" s="7" customFormat="1" ht="15" x14ac:dyDescent="0.3">
      <c r="A111" s="38"/>
      <c r="B111" s="84" t="s">
        <v>127</v>
      </c>
      <c r="C111" s="73"/>
      <c r="D111" s="51" t="s">
        <v>206</v>
      </c>
      <c r="E111" s="51"/>
      <c r="F111" s="51"/>
      <c r="G111" s="51"/>
      <c r="H111" s="51"/>
      <c r="I111" s="51"/>
      <c r="J111" s="51"/>
      <c r="K111" s="51"/>
      <c r="L111" s="51"/>
      <c r="M111" s="49"/>
    </row>
    <row r="112" spans="1:13" ht="26.4" x14ac:dyDescent="0.3">
      <c r="A112" s="38"/>
      <c r="B112" s="84" t="s">
        <v>127</v>
      </c>
      <c r="C112" s="92" t="s">
        <v>524</v>
      </c>
      <c r="D112" s="61">
        <f>ROW()-16</f>
        <v>96</v>
      </c>
      <c r="E112" s="3"/>
      <c r="F112" s="4" t="s">
        <v>207</v>
      </c>
      <c r="G112" s="5" t="s">
        <v>15</v>
      </c>
      <c r="H112" s="5" t="s">
        <v>15</v>
      </c>
      <c r="I112" s="5" t="s">
        <v>15</v>
      </c>
      <c r="J112" s="5" t="s">
        <v>15</v>
      </c>
      <c r="K112" s="5" t="s">
        <v>15</v>
      </c>
      <c r="L112" s="5" t="s">
        <v>15</v>
      </c>
      <c r="M112" s="6" t="s">
        <v>208</v>
      </c>
    </row>
    <row r="113" spans="1:13" s="7" customFormat="1" ht="15" x14ac:dyDescent="0.3">
      <c r="A113" s="38"/>
      <c r="B113" s="84" t="s">
        <v>127</v>
      </c>
      <c r="C113" s="94" t="s">
        <v>524</v>
      </c>
      <c r="D113" s="61">
        <f t="shared" ref="D113:D118" si="5">ROW()-16</f>
        <v>97</v>
      </c>
      <c r="E113" s="3" t="s">
        <v>209</v>
      </c>
      <c r="F113" s="4" t="s">
        <v>210</v>
      </c>
      <c r="G113" s="5" t="s">
        <v>15</v>
      </c>
      <c r="H113" s="5" t="s">
        <v>15</v>
      </c>
      <c r="I113" s="5" t="s">
        <v>15</v>
      </c>
      <c r="J113" s="5" t="s">
        <v>15</v>
      </c>
      <c r="K113" s="5" t="s">
        <v>15</v>
      </c>
      <c r="L113" s="5" t="s">
        <v>15</v>
      </c>
      <c r="M113" s="6" t="s">
        <v>211</v>
      </c>
    </row>
    <row r="114" spans="1:13" ht="15" x14ac:dyDescent="0.3">
      <c r="A114" s="38"/>
      <c r="B114" s="84" t="s">
        <v>127</v>
      </c>
      <c r="C114" s="94" t="s">
        <v>524</v>
      </c>
      <c r="D114" s="61">
        <f t="shared" si="5"/>
        <v>98</v>
      </c>
      <c r="E114" s="3" t="s">
        <v>212</v>
      </c>
      <c r="F114" s="4" t="s">
        <v>210</v>
      </c>
      <c r="G114" s="5" t="s">
        <v>15</v>
      </c>
      <c r="H114" s="5" t="s">
        <v>15</v>
      </c>
      <c r="I114" s="5" t="s">
        <v>15</v>
      </c>
      <c r="J114" s="5" t="s">
        <v>15</v>
      </c>
      <c r="K114" s="5" t="s">
        <v>15</v>
      </c>
      <c r="L114" s="5" t="s">
        <v>15</v>
      </c>
      <c r="M114" s="6" t="s">
        <v>211</v>
      </c>
    </row>
    <row r="115" spans="1:13" ht="66" x14ac:dyDescent="0.3">
      <c r="A115" s="38"/>
      <c r="B115" s="84" t="s">
        <v>127</v>
      </c>
      <c r="C115" s="94" t="s">
        <v>524</v>
      </c>
      <c r="D115" s="61">
        <f t="shared" si="5"/>
        <v>99</v>
      </c>
      <c r="E115" s="3" t="s">
        <v>213</v>
      </c>
      <c r="F115" s="4" t="s">
        <v>214</v>
      </c>
      <c r="G115" s="5" t="s">
        <v>15</v>
      </c>
      <c r="H115" s="5" t="s">
        <v>15</v>
      </c>
      <c r="I115" s="5" t="s">
        <v>15</v>
      </c>
      <c r="J115" s="5" t="s">
        <v>15</v>
      </c>
      <c r="K115" s="5" t="s">
        <v>15</v>
      </c>
      <c r="L115" s="5" t="s">
        <v>15</v>
      </c>
      <c r="M115" s="6" t="s">
        <v>215</v>
      </c>
    </row>
    <row r="116" spans="1:13" ht="15" x14ac:dyDescent="0.3">
      <c r="A116" s="38"/>
      <c r="B116" s="84" t="s">
        <v>127</v>
      </c>
      <c r="C116" s="94" t="s">
        <v>524</v>
      </c>
      <c r="D116" s="61">
        <f t="shared" si="5"/>
        <v>100</v>
      </c>
      <c r="E116" s="3" t="s">
        <v>216</v>
      </c>
      <c r="F116" s="4" t="s">
        <v>217</v>
      </c>
      <c r="G116" s="5" t="s">
        <v>15</v>
      </c>
      <c r="H116" s="5" t="s">
        <v>15</v>
      </c>
      <c r="I116" s="5" t="s">
        <v>15</v>
      </c>
      <c r="J116" s="5" t="s">
        <v>15</v>
      </c>
      <c r="K116" s="5" t="s">
        <v>15</v>
      </c>
      <c r="L116" s="5" t="s">
        <v>17</v>
      </c>
      <c r="M116" s="6" t="s">
        <v>218</v>
      </c>
    </row>
    <row r="117" spans="1:13" ht="15" x14ac:dyDescent="0.3">
      <c r="A117" s="38"/>
      <c r="B117" s="84" t="s">
        <v>127</v>
      </c>
      <c r="C117" s="94" t="s">
        <v>524</v>
      </c>
      <c r="D117" s="61">
        <f t="shared" si="5"/>
        <v>101</v>
      </c>
      <c r="E117" s="88" t="s">
        <v>73</v>
      </c>
      <c r="F117" s="4" t="s">
        <v>219</v>
      </c>
      <c r="G117" s="5" t="s">
        <v>17</v>
      </c>
      <c r="H117" s="5" t="s">
        <v>15</v>
      </c>
      <c r="I117" s="5" t="s">
        <v>15</v>
      </c>
      <c r="J117" s="5" t="s">
        <v>15</v>
      </c>
      <c r="K117" s="5" t="s">
        <v>15</v>
      </c>
      <c r="L117" s="5" t="s">
        <v>15</v>
      </c>
      <c r="M117" s="6" t="s">
        <v>220</v>
      </c>
    </row>
    <row r="118" spans="1:13" ht="26.4" x14ac:dyDescent="0.3">
      <c r="A118" s="38"/>
      <c r="B118" s="84" t="s">
        <v>127</v>
      </c>
      <c r="C118" s="94" t="s">
        <v>524</v>
      </c>
      <c r="D118" s="61">
        <f t="shared" si="5"/>
        <v>102</v>
      </c>
      <c r="E118" s="88"/>
      <c r="F118" s="4" t="s">
        <v>221</v>
      </c>
      <c r="G118" s="5" t="s">
        <v>17</v>
      </c>
      <c r="H118" s="5" t="s">
        <v>17</v>
      </c>
      <c r="I118" s="5" t="s">
        <v>17</v>
      </c>
      <c r="J118" s="5" t="s">
        <v>17</v>
      </c>
      <c r="K118" s="5" t="s">
        <v>15</v>
      </c>
      <c r="L118" s="5" t="s">
        <v>15</v>
      </c>
      <c r="M118" s="29" t="s">
        <v>222</v>
      </c>
    </row>
    <row r="119" spans="1:13" ht="15" x14ac:dyDescent="0.3">
      <c r="A119" s="38"/>
      <c r="B119" s="84" t="s">
        <v>127</v>
      </c>
      <c r="C119" s="93" t="s">
        <v>524</v>
      </c>
      <c r="D119" s="61">
        <f>ROW()-16</f>
        <v>103</v>
      </c>
      <c r="E119" s="3" t="s">
        <v>186</v>
      </c>
      <c r="F119" s="3"/>
      <c r="G119" s="5" t="s">
        <v>17</v>
      </c>
      <c r="H119" s="5" t="s">
        <v>15</v>
      </c>
      <c r="I119" s="5" t="s">
        <v>15</v>
      </c>
      <c r="J119" s="5" t="s">
        <v>15</v>
      </c>
      <c r="K119" s="5" t="s">
        <v>15</v>
      </c>
      <c r="L119" s="5" t="s">
        <v>15</v>
      </c>
      <c r="M119" s="6"/>
    </row>
    <row r="120" spans="1:13" s="7" customFormat="1" ht="15" x14ac:dyDescent="0.3">
      <c r="A120" s="38"/>
      <c r="B120" s="84" t="s">
        <v>127</v>
      </c>
      <c r="C120" s="73"/>
      <c r="D120" s="51" t="s">
        <v>223</v>
      </c>
      <c r="E120" s="51"/>
      <c r="F120" s="51"/>
      <c r="G120" s="51"/>
      <c r="H120" s="51"/>
      <c r="I120" s="51"/>
      <c r="J120" s="51"/>
      <c r="K120" s="51"/>
      <c r="L120" s="51"/>
      <c r="M120" s="49"/>
    </row>
    <row r="121" spans="1:13" ht="15" x14ac:dyDescent="0.3">
      <c r="A121" s="38"/>
      <c r="B121" s="84" t="s">
        <v>127</v>
      </c>
      <c r="C121" s="92" t="s">
        <v>525</v>
      </c>
      <c r="D121" s="61">
        <f>ROW()-17</f>
        <v>104</v>
      </c>
      <c r="E121" s="6" t="s">
        <v>161</v>
      </c>
      <c r="F121" s="4" t="s">
        <v>224</v>
      </c>
      <c r="G121" s="5" t="s">
        <v>15</v>
      </c>
      <c r="H121" s="5" t="s">
        <v>15</v>
      </c>
      <c r="I121" s="5" t="s">
        <v>15</v>
      </c>
      <c r="J121" s="5" t="s">
        <v>15</v>
      </c>
      <c r="K121" s="5" t="s">
        <v>15</v>
      </c>
      <c r="L121" s="5" t="s">
        <v>17</v>
      </c>
      <c r="M121" s="6"/>
    </row>
    <row r="122" spans="1:13" ht="37.5" customHeight="1" x14ac:dyDescent="0.3">
      <c r="A122" s="38"/>
      <c r="B122" s="84" t="s">
        <v>127</v>
      </c>
      <c r="C122" s="94" t="s">
        <v>525</v>
      </c>
      <c r="D122" s="61">
        <f t="shared" ref="D122:D136" si="6">ROW()-17</f>
        <v>105</v>
      </c>
      <c r="E122" s="6"/>
      <c r="F122" s="4" t="s">
        <v>225</v>
      </c>
      <c r="G122" s="5" t="s">
        <v>15</v>
      </c>
      <c r="H122" s="5" t="s">
        <v>15</v>
      </c>
      <c r="I122" s="5" t="s">
        <v>15</v>
      </c>
      <c r="J122" s="5" t="s">
        <v>15</v>
      </c>
      <c r="K122" s="5" t="s">
        <v>15</v>
      </c>
      <c r="L122" s="5" t="s">
        <v>15</v>
      </c>
      <c r="M122" s="6"/>
    </row>
    <row r="123" spans="1:13" ht="15" x14ac:dyDescent="0.3">
      <c r="A123" s="38"/>
      <c r="B123" s="84" t="s">
        <v>127</v>
      </c>
      <c r="C123" s="94" t="s">
        <v>525</v>
      </c>
      <c r="D123" s="61">
        <f t="shared" si="6"/>
        <v>106</v>
      </c>
      <c r="E123" s="88" t="s">
        <v>226</v>
      </c>
      <c r="F123" s="4" t="s">
        <v>227</v>
      </c>
      <c r="G123" s="5" t="s">
        <v>15</v>
      </c>
      <c r="H123" s="5" t="s">
        <v>15</v>
      </c>
      <c r="I123" s="5" t="s">
        <v>15</v>
      </c>
      <c r="J123" s="5" t="s">
        <v>15</v>
      </c>
      <c r="K123" s="5" t="s">
        <v>15</v>
      </c>
      <c r="L123" s="5" t="s">
        <v>17</v>
      </c>
      <c r="M123" s="6"/>
    </row>
    <row r="124" spans="1:13" ht="79.2" x14ac:dyDescent="0.3">
      <c r="A124" s="38"/>
      <c r="B124" s="84" t="s">
        <v>127</v>
      </c>
      <c r="C124" s="94" t="s">
        <v>525</v>
      </c>
      <c r="D124" s="61">
        <f t="shared" si="6"/>
        <v>107</v>
      </c>
      <c r="E124" s="88"/>
      <c r="F124" s="4" t="s">
        <v>228</v>
      </c>
      <c r="G124" s="5" t="s">
        <v>15</v>
      </c>
      <c r="H124" s="5" t="s">
        <v>15</v>
      </c>
      <c r="I124" s="5" t="s">
        <v>15</v>
      </c>
      <c r="J124" s="5" t="s">
        <v>15</v>
      </c>
      <c r="K124" s="5" t="s">
        <v>15</v>
      </c>
      <c r="L124" s="5" t="s">
        <v>15</v>
      </c>
      <c r="M124" s="6" t="s">
        <v>229</v>
      </c>
    </row>
    <row r="125" spans="1:13" ht="15" x14ac:dyDescent="0.3">
      <c r="A125" s="38"/>
      <c r="B125" s="84" t="s">
        <v>127</v>
      </c>
      <c r="C125" s="94" t="s">
        <v>525</v>
      </c>
      <c r="D125" s="61">
        <f t="shared" si="6"/>
        <v>108</v>
      </c>
      <c r="E125" s="88"/>
      <c r="F125" s="4" t="s">
        <v>230</v>
      </c>
      <c r="G125" s="5" t="s">
        <v>15</v>
      </c>
      <c r="H125" s="5" t="s">
        <v>15</v>
      </c>
      <c r="I125" s="5" t="s">
        <v>15</v>
      </c>
      <c r="J125" s="5" t="s">
        <v>15</v>
      </c>
      <c r="K125" s="5" t="s">
        <v>15</v>
      </c>
      <c r="L125" s="5" t="s">
        <v>15</v>
      </c>
      <c r="M125" s="6"/>
    </row>
    <row r="126" spans="1:13" ht="15" x14ac:dyDescent="0.3">
      <c r="A126" s="38"/>
      <c r="B126" s="84" t="s">
        <v>127</v>
      </c>
      <c r="C126" s="94" t="s">
        <v>525</v>
      </c>
      <c r="D126" s="61">
        <f t="shared" si="6"/>
        <v>109</v>
      </c>
      <c r="E126" s="88"/>
      <c r="F126" s="4" t="s">
        <v>231</v>
      </c>
      <c r="G126" s="5" t="s">
        <v>15</v>
      </c>
      <c r="H126" s="5" t="s">
        <v>15</v>
      </c>
      <c r="I126" s="5" t="s">
        <v>15</v>
      </c>
      <c r="J126" s="5" t="s">
        <v>15</v>
      </c>
      <c r="K126" s="5" t="s">
        <v>15</v>
      </c>
      <c r="L126" s="5" t="s">
        <v>15</v>
      </c>
      <c r="M126" s="6" t="s">
        <v>232</v>
      </c>
    </row>
    <row r="127" spans="1:13" ht="15" x14ac:dyDescent="0.3">
      <c r="A127" s="38"/>
      <c r="B127" s="84" t="s">
        <v>127</v>
      </c>
      <c r="C127" s="94" t="s">
        <v>525</v>
      </c>
      <c r="D127" s="61">
        <f t="shared" si="6"/>
        <v>110</v>
      </c>
      <c r="E127" s="88"/>
      <c r="F127" s="4" t="s">
        <v>233</v>
      </c>
      <c r="G127" s="5" t="s">
        <v>15</v>
      </c>
      <c r="H127" s="5" t="s">
        <v>15</v>
      </c>
      <c r="I127" s="5" t="s">
        <v>15</v>
      </c>
      <c r="J127" s="5" t="s">
        <v>15</v>
      </c>
      <c r="K127" s="5" t="s">
        <v>15</v>
      </c>
      <c r="L127" s="5" t="s">
        <v>15</v>
      </c>
      <c r="M127" s="6"/>
    </row>
    <row r="128" spans="1:13" ht="26.4" x14ac:dyDescent="0.3">
      <c r="A128" s="38"/>
      <c r="B128" s="84" t="s">
        <v>127</v>
      </c>
      <c r="C128" s="94" t="s">
        <v>525</v>
      </c>
      <c r="D128" s="61">
        <f t="shared" si="6"/>
        <v>111</v>
      </c>
      <c r="E128" s="88"/>
      <c r="F128" s="4" t="s">
        <v>234</v>
      </c>
      <c r="G128" s="5" t="s">
        <v>15</v>
      </c>
      <c r="H128" s="5" t="s">
        <v>15</v>
      </c>
      <c r="I128" s="5" t="s">
        <v>15</v>
      </c>
      <c r="J128" s="5" t="s">
        <v>15</v>
      </c>
      <c r="K128" s="5" t="s">
        <v>15</v>
      </c>
      <c r="L128" s="5" t="s">
        <v>15</v>
      </c>
      <c r="M128" s="6" t="s">
        <v>235</v>
      </c>
    </row>
    <row r="129" spans="1:13" ht="42.75" customHeight="1" x14ac:dyDescent="0.3">
      <c r="A129" s="38"/>
      <c r="B129" s="84" t="s">
        <v>127</v>
      </c>
      <c r="C129" s="94" t="s">
        <v>525</v>
      </c>
      <c r="D129" s="61">
        <f t="shared" si="6"/>
        <v>112</v>
      </c>
      <c r="E129" s="88"/>
      <c r="F129" s="4" t="s">
        <v>122</v>
      </c>
      <c r="G129" s="5" t="s">
        <v>15</v>
      </c>
      <c r="H129" s="5" t="s">
        <v>15</v>
      </c>
      <c r="I129" s="5" t="s">
        <v>15</v>
      </c>
      <c r="J129" s="5" t="s">
        <v>15</v>
      </c>
      <c r="K129" s="5" t="s">
        <v>15</v>
      </c>
      <c r="L129" s="5" t="s">
        <v>15</v>
      </c>
      <c r="M129" s="6" t="s">
        <v>236</v>
      </c>
    </row>
    <row r="130" spans="1:13" ht="15" x14ac:dyDescent="0.3">
      <c r="A130" s="38"/>
      <c r="B130" s="84" t="s">
        <v>127</v>
      </c>
      <c r="C130" s="94" t="s">
        <v>525</v>
      </c>
      <c r="D130" s="61">
        <f t="shared" si="6"/>
        <v>113</v>
      </c>
      <c r="E130" s="88" t="s">
        <v>237</v>
      </c>
      <c r="F130" s="4" t="s">
        <v>238</v>
      </c>
      <c r="G130" s="5" t="s">
        <v>15</v>
      </c>
      <c r="H130" s="5" t="s">
        <v>15</v>
      </c>
      <c r="I130" s="5" t="s">
        <v>15</v>
      </c>
      <c r="J130" s="5" t="s">
        <v>15</v>
      </c>
      <c r="K130" s="5" t="s">
        <v>15</v>
      </c>
      <c r="L130" s="5" t="s">
        <v>15</v>
      </c>
      <c r="M130" s="6" t="s">
        <v>239</v>
      </c>
    </row>
    <row r="131" spans="1:13" ht="15" x14ac:dyDescent="0.3">
      <c r="A131" s="38"/>
      <c r="B131" s="84" t="s">
        <v>127</v>
      </c>
      <c r="C131" s="94" t="s">
        <v>525</v>
      </c>
      <c r="D131" s="61">
        <f t="shared" si="6"/>
        <v>114</v>
      </c>
      <c r="E131" s="88"/>
      <c r="F131" s="4" t="s">
        <v>240</v>
      </c>
      <c r="G131" s="5" t="s">
        <v>15</v>
      </c>
      <c r="H131" s="5" t="s">
        <v>15</v>
      </c>
      <c r="I131" s="5" t="s">
        <v>15</v>
      </c>
      <c r="J131" s="5" t="s">
        <v>15</v>
      </c>
      <c r="K131" s="5" t="s">
        <v>15</v>
      </c>
      <c r="L131" s="5" t="s">
        <v>15</v>
      </c>
      <c r="M131" s="6"/>
    </row>
    <row r="132" spans="1:13" ht="15" x14ac:dyDescent="0.3">
      <c r="A132" s="38"/>
      <c r="B132" s="84" t="s">
        <v>127</v>
      </c>
      <c r="C132" s="94" t="s">
        <v>525</v>
      </c>
      <c r="D132" s="61">
        <f t="shared" si="6"/>
        <v>115</v>
      </c>
      <c r="E132" s="88"/>
      <c r="F132" s="4" t="s">
        <v>241</v>
      </c>
      <c r="G132" s="5" t="s">
        <v>15</v>
      </c>
      <c r="H132" s="5" t="s">
        <v>15</v>
      </c>
      <c r="I132" s="5" t="s">
        <v>15</v>
      </c>
      <c r="J132" s="5" t="s">
        <v>15</v>
      </c>
      <c r="K132" s="5" t="s">
        <v>15</v>
      </c>
      <c r="L132" s="5" t="s">
        <v>15</v>
      </c>
      <c r="M132" s="6" t="s">
        <v>242</v>
      </c>
    </row>
    <row r="133" spans="1:13" ht="15" x14ac:dyDescent="0.3">
      <c r="A133" s="38"/>
      <c r="B133" s="84" t="s">
        <v>127</v>
      </c>
      <c r="C133" s="94" t="s">
        <v>525</v>
      </c>
      <c r="D133" s="61">
        <f t="shared" si="6"/>
        <v>116</v>
      </c>
      <c r="E133" s="88"/>
      <c r="F133" s="4" t="s">
        <v>243</v>
      </c>
      <c r="G133" s="5" t="s">
        <v>15</v>
      </c>
      <c r="H133" s="5" t="s">
        <v>15</v>
      </c>
      <c r="I133" s="5" t="s">
        <v>15</v>
      </c>
      <c r="J133" s="5" t="s">
        <v>15</v>
      </c>
      <c r="K133" s="5" t="s">
        <v>15</v>
      </c>
      <c r="L133" s="5" t="s">
        <v>17</v>
      </c>
      <c r="M133" s="6"/>
    </row>
    <row r="134" spans="1:13" ht="15" x14ac:dyDescent="0.3">
      <c r="A134" s="38"/>
      <c r="B134" s="84" t="s">
        <v>127</v>
      </c>
      <c r="C134" s="94" t="s">
        <v>525</v>
      </c>
      <c r="D134" s="61">
        <f t="shared" si="6"/>
        <v>117</v>
      </c>
      <c r="E134" s="3" t="s">
        <v>244</v>
      </c>
      <c r="F134" s="4" t="s">
        <v>245</v>
      </c>
      <c r="G134" s="5" t="s">
        <v>17</v>
      </c>
      <c r="H134" s="5" t="s">
        <v>17</v>
      </c>
      <c r="I134" s="5" t="s">
        <v>17</v>
      </c>
      <c r="J134" s="5" t="s">
        <v>17</v>
      </c>
      <c r="K134" s="5" t="s">
        <v>17</v>
      </c>
      <c r="L134" s="5" t="s">
        <v>15</v>
      </c>
      <c r="M134" s="6"/>
    </row>
    <row r="135" spans="1:13" ht="15" x14ac:dyDescent="0.3">
      <c r="A135" s="38"/>
      <c r="B135" s="84" t="s">
        <v>127</v>
      </c>
      <c r="C135" s="94" t="s">
        <v>525</v>
      </c>
      <c r="D135" s="61">
        <f t="shared" si="6"/>
        <v>118</v>
      </c>
      <c r="E135" s="3" t="s">
        <v>246</v>
      </c>
      <c r="F135" s="4" t="s">
        <v>247</v>
      </c>
      <c r="G135" s="5" t="s">
        <v>15</v>
      </c>
      <c r="H135" s="5" t="s">
        <v>15</v>
      </c>
      <c r="I135" s="5" t="s">
        <v>15</v>
      </c>
      <c r="J135" s="5" t="s">
        <v>15</v>
      </c>
      <c r="K135" s="5" t="s">
        <v>15</v>
      </c>
      <c r="L135" s="5" t="s">
        <v>15</v>
      </c>
      <c r="M135" s="6" t="s">
        <v>242</v>
      </c>
    </row>
    <row r="136" spans="1:13" ht="21.6" x14ac:dyDescent="0.3">
      <c r="A136" s="38"/>
      <c r="B136" s="84" t="s">
        <v>127</v>
      </c>
      <c r="C136" s="93" t="s">
        <v>525</v>
      </c>
      <c r="D136" s="61">
        <f t="shared" si="6"/>
        <v>119</v>
      </c>
      <c r="E136" s="3"/>
      <c r="F136" s="12" t="s">
        <v>248</v>
      </c>
      <c r="G136" s="5" t="s">
        <v>181</v>
      </c>
      <c r="H136" s="5" t="s">
        <v>181</v>
      </c>
      <c r="I136" s="5" t="s">
        <v>15</v>
      </c>
      <c r="J136" s="5" t="s">
        <v>15</v>
      </c>
      <c r="K136" s="5" t="s">
        <v>15</v>
      </c>
      <c r="L136" s="5" t="s">
        <v>15</v>
      </c>
      <c r="M136" s="6"/>
    </row>
    <row r="137" spans="1:13" s="7" customFormat="1" ht="15" x14ac:dyDescent="0.3">
      <c r="A137" s="38"/>
      <c r="B137" s="84" t="s">
        <v>127</v>
      </c>
      <c r="C137" s="73"/>
      <c r="D137" s="51" t="s">
        <v>249</v>
      </c>
      <c r="E137" s="51"/>
      <c r="F137" s="51"/>
      <c r="G137" s="51"/>
      <c r="H137" s="51"/>
      <c r="I137" s="51"/>
      <c r="J137" s="51"/>
      <c r="K137" s="51"/>
      <c r="L137" s="51"/>
      <c r="M137" s="49"/>
    </row>
    <row r="138" spans="1:13" ht="51.75" customHeight="1" x14ac:dyDescent="0.3">
      <c r="A138" s="38"/>
      <c r="B138" s="84" t="s">
        <v>127</v>
      </c>
      <c r="C138" s="36" t="s">
        <v>526</v>
      </c>
      <c r="D138" s="61">
        <f>ROW()-18</f>
        <v>120</v>
      </c>
      <c r="E138" s="4" t="s">
        <v>161</v>
      </c>
      <c r="F138" s="4" t="s">
        <v>250</v>
      </c>
      <c r="G138" s="5" t="s">
        <v>15</v>
      </c>
      <c r="H138" s="5" t="s">
        <v>15</v>
      </c>
      <c r="I138" s="5" t="s">
        <v>15</v>
      </c>
      <c r="J138" s="5" t="s">
        <v>15</v>
      </c>
      <c r="K138" s="5" t="s">
        <v>15</v>
      </c>
      <c r="L138" s="5" t="s">
        <v>17</v>
      </c>
      <c r="M138" s="6"/>
    </row>
    <row r="139" spans="1:13" s="7" customFormat="1" ht="15" x14ac:dyDescent="0.3">
      <c r="A139" s="38"/>
      <c r="B139" s="84" t="s">
        <v>127</v>
      </c>
      <c r="C139" s="73"/>
      <c r="D139" s="51" t="s">
        <v>251</v>
      </c>
      <c r="E139" s="51"/>
      <c r="F139" s="51"/>
      <c r="G139" s="51"/>
      <c r="H139" s="51"/>
      <c r="I139" s="51"/>
      <c r="J139" s="51"/>
      <c r="K139" s="51"/>
      <c r="L139" s="51"/>
      <c r="M139" s="49"/>
    </row>
    <row r="140" spans="1:13" ht="15" x14ac:dyDescent="0.3">
      <c r="A140" s="38"/>
      <c r="B140" s="84" t="s">
        <v>127</v>
      </c>
      <c r="C140" s="92" t="s">
        <v>533</v>
      </c>
      <c r="D140" s="61">
        <f>ROW()-19</f>
        <v>121</v>
      </c>
      <c r="E140" s="4" t="s">
        <v>252</v>
      </c>
      <c r="F140" s="4" t="s">
        <v>253</v>
      </c>
      <c r="G140" s="5" t="s">
        <v>15</v>
      </c>
      <c r="H140" s="5" t="s">
        <v>15</v>
      </c>
      <c r="I140" s="5" t="s">
        <v>15</v>
      </c>
      <c r="J140" s="5" t="s">
        <v>15</v>
      </c>
      <c r="K140" s="5" t="s">
        <v>15</v>
      </c>
      <c r="L140" s="5" t="s">
        <v>17</v>
      </c>
      <c r="M140" s="6"/>
    </row>
    <row r="141" spans="1:13" ht="26.4" x14ac:dyDescent="0.3">
      <c r="A141" s="38"/>
      <c r="B141" s="84" t="s">
        <v>127</v>
      </c>
      <c r="C141" s="93" t="s">
        <v>533</v>
      </c>
      <c r="D141" s="61">
        <f>ROW()-19</f>
        <v>122</v>
      </c>
      <c r="E141" s="4" t="s">
        <v>254</v>
      </c>
      <c r="F141" s="4" t="s">
        <v>255</v>
      </c>
      <c r="G141" s="5" t="s">
        <v>15</v>
      </c>
      <c r="H141" s="5" t="s">
        <v>15</v>
      </c>
      <c r="I141" s="5" t="s">
        <v>15</v>
      </c>
      <c r="J141" s="5" t="s">
        <v>15</v>
      </c>
      <c r="K141" s="5" t="s">
        <v>15</v>
      </c>
      <c r="L141" s="5" t="s">
        <v>15</v>
      </c>
      <c r="M141" s="6" t="s">
        <v>256</v>
      </c>
    </row>
    <row r="142" spans="1:13" ht="15" x14ac:dyDescent="0.3">
      <c r="A142" s="38"/>
      <c r="B142" s="84" t="s">
        <v>127</v>
      </c>
      <c r="C142" s="73"/>
      <c r="D142" s="51" t="s">
        <v>257</v>
      </c>
      <c r="E142" s="51"/>
      <c r="F142" s="51"/>
      <c r="G142" s="51"/>
      <c r="H142" s="51"/>
      <c r="I142" s="51"/>
      <c r="J142" s="51"/>
      <c r="K142" s="51"/>
      <c r="L142" s="51"/>
      <c r="M142" s="49"/>
    </row>
    <row r="143" spans="1:13" ht="26.4" x14ac:dyDescent="0.3">
      <c r="A143" s="38"/>
      <c r="B143" s="84" t="s">
        <v>127</v>
      </c>
      <c r="C143" s="36" t="s">
        <v>527</v>
      </c>
      <c r="D143" s="61">
        <f>ROW()-21</f>
        <v>122</v>
      </c>
      <c r="E143" s="3" t="s">
        <v>203</v>
      </c>
      <c r="F143" s="4" t="s">
        <v>258</v>
      </c>
      <c r="G143" s="5" t="s">
        <v>15</v>
      </c>
      <c r="H143" s="5" t="s">
        <v>15</v>
      </c>
      <c r="I143" s="5" t="s">
        <v>15</v>
      </c>
      <c r="J143" s="5" t="s">
        <v>15</v>
      </c>
      <c r="K143" s="5" t="s">
        <v>15</v>
      </c>
      <c r="L143" s="5" t="s">
        <v>15</v>
      </c>
      <c r="M143" s="6" t="s">
        <v>259</v>
      </c>
    </row>
    <row r="144" spans="1:13" ht="15" x14ac:dyDescent="0.3">
      <c r="A144" s="38"/>
      <c r="B144" s="84" t="s">
        <v>127</v>
      </c>
      <c r="C144" s="73"/>
      <c r="D144" s="51" t="s">
        <v>260</v>
      </c>
      <c r="E144" s="51"/>
      <c r="F144" s="51"/>
      <c r="G144" s="51"/>
      <c r="H144" s="51"/>
      <c r="I144" s="51"/>
      <c r="J144" s="51"/>
      <c r="K144" s="51"/>
      <c r="L144" s="51"/>
      <c r="M144" s="49"/>
    </row>
    <row r="145" spans="1:13" ht="26.4" x14ac:dyDescent="0.3">
      <c r="A145" s="38"/>
      <c r="B145" s="84" t="s">
        <v>127</v>
      </c>
      <c r="C145" s="36" t="s">
        <v>528</v>
      </c>
      <c r="D145" s="61">
        <f>ROW()-22</f>
        <v>123</v>
      </c>
      <c r="E145" s="4" t="s">
        <v>261</v>
      </c>
      <c r="F145" s="4"/>
      <c r="G145" s="5" t="s">
        <v>15</v>
      </c>
      <c r="H145" s="5" t="s">
        <v>15</v>
      </c>
      <c r="I145" s="5" t="s">
        <v>15</v>
      </c>
      <c r="J145" s="5" t="s">
        <v>15</v>
      </c>
      <c r="K145" s="5" t="s">
        <v>17</v>
      </c>
      <c r="L145" s="5" t="s">
        <v>15</v>
      </c>
      <c r="M145" s="6" t="s">
        <v>262</v>
      </c>
    </row>
    <row r="146" spans="1:13" ht="15" x14ac:dyDescent="0.3">
      <c r="A146" s="38"/>
      <c r="B146" s="84" t="s">
        <v>127</v>
      </c>
      <c r="C146" s="73"/>
      <c r="D146" s="51" t="s">
        <v>263</v>
      </c>
      <c r="E146" s="51"/>
      <c r="F146" s="51"/>
      <c r="G146" s="51"/>
      <c r="H146" s="51"/>
      <c r="I146" s="51"/>
      <c r="J146" s="51"/>
      <c r="K146" s="51"/>
      <c r="L146" s="51"/>
      <c r="M146" s="49"/>
    </row>
    <row r="147" spans="1:13" ht="52.8" x14ac:dyDescent="0.3">
      <c r="A147" s="38"/>
      <c r="B147" s="84" t="s">
        <v>127</v>
      </c>
      <c r="C147" s="92" t="s">
        <v>529</v>
      </c>
      <c r="D147" s="61">
        <f>ROW()-23</f>
        <v>124</v>
      </c>
      <c r="E147" s="3" t="s">
        <v>264</v>
      </c>
      <c r="F147" s="4" t="s">
        <v>265</v>
      </c>
      <c r="G147" s="5" t="s">
        <v>15</v>
      </c>
      <c r="H147" s="5" t="s">
        <v>15</v>
      </c>
      <c r="I147" s="5" t="s">
        <v>15</v>
      </c>
      <c r="J147" s="5" t="s">
        <v>15</v>
      </c>
      <c r="K147" s="5" t="s">
        <v>17</v>
      </c>
      <c r="L147" s="5" t="s">
        <v>17</v>
      </c>
      <c r="M147" s="6" t="s">
        <v>548</v>
      </c>
    </row>
    <row r="148" spans="1:13" ht="118.8" x14ac:dyDescent="0.3">
      <c r="A148" s="38"/>
      <c r="B148" s="84" t="s">
        <v>127</v>
      </c>
      <c r="C148" s="93" t="s">
        <v>529</v>
      </c>
      <c r="D148" s="61">
        <f>ROW()-23</f>
        <v>125</v>
      </c>
      <c r="E148" s="3" t="s">
        <v>266</v>
      </c>
      <c r="F148" s="4" t="s">
        <v>267</v>
      </c>
      <c r="G148" s="5" t="s">
        <v>15</v>
      </c>
      <c r="H148" s="5" t="s">
        <v>15</v>
      </c>
      <c r="I148" s="5" t="s">
        <v>15</v>
      </c>
      <c r="J148" s="5" t="s">
        <v>15</v>
      </c>
      <c r="K148" s="5" t="s">
        <v>15</v>
      </c>
      <c r="L148" s="5" t="s">
        <v>15</v>
      </c>
      <c r="M148" s="6" t="s">
        <v>268</v>
      </c>
    </row>
    <row r="149" spans="1:13" ht="15" x14ac:dyDescent="0.3">
      <c r="A149" s="38"/>
      <c r="B149" s="84" t="s">
        <v>127</v>
      </c>
      <c r="C149" s="73"/>
      <c r="D149" s="51" t="s">
        <v>269</v>
      </c>
      <c r="E149" s="51"/>
      <c r="F149" s="51"/>
      <c r="G149" s="51"/>
      <c r="H149" s="51"/>
      <c r="I149" s="51"/>
      <c r="J149" s="51"/>
      <c r="K149" s="51"/>
      <c r="L149" s="51"/>
      <c r="M149" s="49"/>
    </row>
    <row r="150" spans="1:13" ht="26.4" x14ac:dyDescent="0.3">
      <c r="A150" s="38"/>
      <c r="B150" s="84" t="s">
        <v>127</v>
      </c>
      <c r="C150" s="92" t="s">
        <v>534</v>
      </c>
      <c r="D150" s="61">
        <f>ROW()-24</f>
        <v>126</v>
      </c>
      <c r="E150" s="3" t="s">
        <v>269</v>
      </c>
      <c r="F150" s="4"/>
      <c r="G150" s="5" t="s">
        <v>15</v>
      </c>
      <c r="H150" s="5" t="s">
        <v>15</v>
      </c>
      <c r="I150" s="5" t="s">
        <v>15</v>
      </c>
      <c r="J150" s="5" t="s">
        <v>15</v>
      </c>
      <c r="K150" s="5" t="s">
        <v>15</v>
      </c>
      <c r="L150" s="5" t="s">
        <v>15</v>
      </c>
      <c r="M150" s="6" t="s">
        <v>270</v>
      </c>
    </row>
    <row r="151" spans="1:13" ht="15" x14ac:dyDescent="0.3">
      <c r="A151" s="38"/>
      <c r="B151" s="84" t="s">
        <v>127</v>
      </c>
      <c r="C151" s="93" t="s">
        <v>534</v>
      </c>
      <c r="D151" s="61">
        <f>ROW()-24</f>
        <v>127</v>
      </c>
      <c r="E151" s="3"/>
      <c r="F151" s="4" t="s">
        <v>271</v>
      </c>
      <c r="G151" s="5" t="s">
        <v>181</v>
      </c>
      <c r="H151" s="5" t="s">
        <v>181</v>
      </c>
      <c r="I151" s="5" t="s">
        <v>15</v>
      </c>
      <c r="J151" s="5" t="s">
        <v>15</v>
      </c>
      <c r="K151" s="5" t="s">
        <v>15</v>
      </c>
      <c r="L151" s="5" t="s">
        <v>15</v>
      </c>
      <c r="M151" s="6"/>
    </row>
    <row r="152" spans="1:13" s="7" customFormat="1" ht="15" x14ac:dyDescent="0.3">
      <c r="A152" s="38"/>
      <c r="B152" s="81" t="s">
        <v>272</v>
      </c>
      <c r="C152" s="74"/>
      <c r="D152" s="55"/>
      <c r="E152" s="55"/>
      <c r="F152" s="55"/>
      <c r="G152" s="55"/>
      <c r="H152" s="55"/>
      <c r="I152" s="55"/>
      <c r="J152" s="55"/>
      <c r="K152" s="55"/>
      <c r="L152" s="55"/>
      <c r="M152" s="35"/>
    </row>
    <row r="153" spans="1:13" ht="26.4" x14ac:dyDescent="0.3">
      <c r="A153" s="38"/>
      <c r="B153" s="81" t="s">
        <v>272</v>
      </c>
      <c r="C153" s="92" t="s">
        <v>535</v>
      </c>
      <c r="D153" s="36">
        <f>ROW()-26</f>
        <v>127</v>
      </c>
      <c r="E153" s="3" t="s">
        <v>273</v>
      </c>
      <c r="F153" s="4"/>
      <c r="G153" s="5" t="s">
        <v>17</v>
      </c>
      <c r="H153" s="5" t="s">
        <v>17</v>
      </c>
      <c r="I153" s="5" t="s">
        <v>17</v>
      </c>
      <c r="J153" s="5" t="s">
        <v>17</v>
      </c>
      <c r="K153" s="5" t="s">
        <v>17</v>
      </c>
      <c r="L153" s="5" t="s">
        <v>15</v>
      </c>
      <c r="M153" s="6" t="s">
        <v>274</v>
      </c>
    </row>
    <row r="154" spans="1:13" ht="26.4" x14ac:dyDescent="0.3">
      <c r="A154" s="38"/>
      <c r="B154" s="81" t="s">
        <v>272</v>
      </c>
      <c r="C154" s="94" t="s">
        <v>535</v>
      </c>
      <c r="D154" s="36">
        <f t="shared" ref="D154:D160" si="7">ROW()-26</f>
        <v>128</v>
      </c>
      <c r="E154" s="3" t="s">
        <v>275</v>
      </c>
      <c r="F154" s="4"/>
      <c r="G154" s="5" t="s">
        <v>15</v>
      </c>
      <c r="H154" s="5" t="s">
        <v>15</v>
      </c>
      <c r="I154" s="5" t="s">
        <v>15</v>
      </c>
      <c r="J154" s="5" t="s">
        <v>15</v>
      </c>
      <c r="K154" s="5" t="s">
        <v>15</v>
      </c>
      <c r="L154" s="5" t="s">
        <v>15</v>
      </c>
      <c r="M154" s="6" t="s">
        <v>276</v>
      </c>
    </row>
    <row r="155" spans="1:13" ht="26.4" x14ac:dyDescent="0.3">
      <c r="A155" s="38"/>
      <c r="B155" s="81" t="s">
        <v>272</v>
      </c>
      <c r="C155" s="94" t="s">
        <v>535</v>
      </c>
      <c r="D155" s="36">
        <f t="shared" si="7"/>
        <v>129</v>
      </c>
      <c r="E155" s="3" t="s">
        <v>277</v>
      </c>
      <c r="F155" s="4"/>
      <c r="G155" s="5" t="s">
        <v>15</v>
      </c>
      <c r="H155" s="5" t="s">
        <v>15</v>
      </c>
      <c r="I155" s="5" t="s">
        <v>15</v>
      </c>
      <c r="J155" s="5" t="s">
        <v>15</v>
      </c>
      <c r="K155" s="5" t="s">
        <v>15</v>
      </c>
      <c r="L155" s="5" t="s">
        <v>15</v>
      </c>
      <c r="M155" s="6" t="s">
        <v>278</v>
      </c>
    </row>
    <row r="156" spans="1:13" ht="79.2" x14ac:dyDescent="0.3">
      <c r="A156" s="38"/>
      <c r="B156" s="81" t="s">
        <v>272</v>
      </c>
      <c r="C156" s="94" t="s">
        <v>535</v>
      </c>
      <c r="D156" s="36">
        <f t="shared" si="7"/>
        <v>130</v>
      </c>
      <c r="E156" s="3" t="s">
        <v>279</v>
      </c>
      <c r="F156" s="4"/>
      <c r="G156" s="5" t="s">
        <v>15</v>
      </c>
      <c r="H156" s="5" t="s">
        <v>15</v>
      </c>
      <c r="I156" s="5" t="s">
        <v>15</v>
      </c>
      <c r="J156" s="5" t="s">
        <v>15</v>
      </c>
      <c r="K156" s="5" t="s">
        <v>15</v>
      </c>
      <c r="L156" s="5" t="s">
        <v>48</v>
      </c>
      <c r="M156" s="6" t="s">
        <v>280</v>
      </c>
    </row>
    <row r="157" spans="1:13" ht="26.4" x14ac:dyDescent="0.3">
      <c r="A157" s="38"/>
      <c r="B157" s="81" t="s">
        <v>272</v>
      </c>
      <c r="C157" s="94" t="s">
        <v>535</v>
      </c>
      <c r="D157" s="36">
        <f t="shared" si="7"/>
        <v>131</v>
      </c>
      <c r="E157" s="3" t="s">
        <v>281</v>
      </c>
      <c r="F157" s="4"/>
      <c r="G157" s="5" t="s">
        <v>15</v>
      </c>
      <c r="H157" s="5" t="s">
        <v>15</v>
      </c>
      <c r="I157" s="5" t="s">
        <v>15</v>
      </c>
      <c r="J157" s="5" t="s">
        <v>182</v>
      </c>
      <c r="K157" s="5" t="s">
        <v>15</v>
      </c>
      <c r="L157" s="5" t="s">
        <v>15</v>
      </c>
      <c r="M157" s="6" t="s">
        <v>282</v>
      </c>
    </row>
    <row r="158" spans="1:13" ht="15" x14ac:dyDescent="0.3">
      <c r="A158" s="38"/>
      <c r="B158" s="81" t="s">
        <v>272</v>
      </c>
      <c r="C158" s="94" t="s">
        <v>535</v>
      </c>
      <c r="D158" s="36">
        <f t="shared" si="7"/>
        <v>132</v>
      </c>
      <c r="E158" s="3" t="s">
        <v>78</v>
      </c>
      <c r="F158" s="4"/>
      <c r="G158" s="5" t="s">
        <v>15</v>
      </c>
      <c r="H158" s="5" t="s">
        <v>15</v>
      </c>
      <c r="I158" s="5" t="s">
        <v>15</v>
      </c>
      <c r="J158" s="5" t="s">
        <v>15</v>
      </c>
      <c r="K158" s="5" t="s">
        <v>15</v>
      </c>
      <c r="L158" s="5" t="s">
        <v>17</v>
      </c>
      <c r="M158" s="6"/>
    </row>
    <row r="159" spans="1:13" ht="15" x14ac:dyDescent="0.3">
      <c r="A159" s="38"/>
      <c r="B159" s="81" t="s">
        <v>272</v>
      </c>
      <c r="C159" s="94" t="s">
        <v>535</v>
      </c>
      <c r="D159" s="36">
        <f t="shared" si="7"/>
        <v>133</v>
      </c>
      <c r="E159" s="3" t="s">
        <v>84</v>
      </c>
      <c r="F159" s="4" t="s">
        <v>85</v>
      </c>
      <c r="G159" s="5" t="s">
        <v>15</v>
      </c>
      <c r="H159" s="5" t="s">
        <v>15</v>
      </c>
      <c r="I159" s="5" t="s">
        <v>15</v>
      </c>
      <c r="J159" s="5" t="s">
        <v>182</v>
      </c>
      <c r="K159" s="5" t="s">
        <v>15</v>
      </c>
      <c r="L159" s="5" t="s">
        <v>15</v>
      </c>
      <c r="M159" s="6"/>
    </row>
    <row r="160" spans="1:13" ht="41.25" customHeight="1" x14ac:dyDescent="0.3">
      <c r="A160" s="38"/>
      <c r="B160" s="81" t="s">
        <v>272</v>
      </c>
      <c r="C160" s="93" t="s">
        <v>535</v>
      </c>
      <c r="D160" s="36">
        <f t="shared" si="7"/>
        <v>134</v>
      </c>
      <c r="E160" s="3" t="s">
        <v>283</v>
      </c>
      <c r="F160" s="3" t="s">
        <v>284</v>
      </c>
      <c r="G160" s="5" t="s">
        <v>15</v>
      </c>
      <c r="H160" s="5" t="s">
        <v>15</v>
      </c>
      <c r="I160" s="5" t="s">
        <v>15</v>
      </c>
      <c r="J160" s="5" t="s">
        <v>15</v>
      </c>
      <c r="K160" s="5" t="s">
        <v>15</v>
      </c>
      <c r="L160" s="5" t="s">
        <v>48</v>
      </c>
      <c r="M160" s="10" t="s">
        <v>285</v>
      </c>
    </row>
    <row r="161" spans="1:13" s="7" customFormat="1" ht="15" x14ac:dyDescent="0.3">
      <c r="A161" s="38"/>
      <c r="B161" s="81" t="s">
        <v>286</v>
      </c>
      <c r="C161" s="74"/>
      <c r="D161" s="55"/>
      <c r="E161" s="55"/>
      <c r="F161" s="55"/>
      <c r="G161" s="55"/>
      <c r="H161" s="55"/>
      <c r="I161" s="55"/>
      <c r="J161" s="55"/>
      <c r="K161" s="55"/>
      <c r="L161" s="55"/>
      <c r="M161" s="35"/>
    </row>
    <row r="162" spans="1:13" s="7" customFormat="1" ht="15" x14ac:dyDescent="0.3">
      <c r="A162" s="38"/>
      <c r="B162" s="81" t="s">
        <v>286</v>
      </c>
      <c r="C162" s="75"/>
      <c r="D162" s="49" t="s">
        <v>128</v>
      </c>
      <c r="E162" s="50"/>
      <c r="F162" s="50"/>
      <c r="G162" s="50"/>
      <c r="H162" s="50"/>
      <c r="I162" s="50"/>
      <c r="J162" s="50"/>
      <c r="K162" s="50"/>
      <c r="L162" s="50"/>
      <c r="M162" s="50"/>
    </row>
    <row r="163" spans="1:13" s="7" customFormat="1" ht="158.4" x14ac:dyDescent="0.3">
      <c r="A163" s="38"/>
      <c r="B163" s="81" t="s">
        <v>286</v>
      </c>
      <c r="C163" s="92" t="s">
        <v>535</v>
      </c>
      <c r="D163" s="36">
        <f>ROW()-28</f>
        <v>135</v>
      </c>
      <c r="E163" s="3" t="s">
        <v>134</v>
      </c>
      <c r="F163" s="4" t="s">
        <v>135</v>
      </c>
      <c r="G163" s="5" t="s">
        <v>15</v>
      </c>
      <c r="H163" s="5" t="s">
        <v>15</v>
      </c>
      <c r="I163" s="5" t="s">
        <v>15</v>
      </c>
      <c r="J163" s="5" t="s">
        <v>182</v>
      </c>
      <c r="K163" s="5" t="s">
        <v>15</v>
      </c>
      <c r="L163" s="5" t="s">
        <v>15</v>
      </c>
      <c r="M163" s="6" t="s">
        <v>287</v>
      </c>
    </row>
    <row r="164" spans="1:13" s="7" customFormat="1" ht="15" x14ac:dyDescent="0.3">
      <c r="A164" s="38"/>
      <c r="B164" s="81" t="s">
        <v>286</v>
      </c>
      <c r="C164" s="94" t="s">
        <v>535</v>
      </c>
      <c r="D164" s="36">
        <f t="shared" ref="D164:D166" si="8">ROW()-28</f>
        <v>136</v>
      </c>
      <c r="E164" s="3" t="s">
        <v>132</v>
      </c>
      <c r="F164" s="4"/>
      <c r="G164" s="5" t="s">
        <v>15</v>
      </c>
      <c r="H164" s="5" t="s">
        <v>15</v>
      </c>
      <c r="I164" s="5" t="s">
        <v>15</v>
      </c>
      <c r="J164" s="5" t="s">
        <v>182</v>
      </c>
      <c r="K164" s="5" t="s">
        <v>15</v>
      </c>
      <c r="L164" s="5" t="s">
        <v>15</v>
      </c>
      <c r="M164" s="6" t="s">
        <v>288</v>
      </c>
    </row>
    <row r="165" spans="1:13" ht="15" x14ac:dyDescent="0.3">
      <c r="A165" s="38"/>
      <c r="B165" s="81" t="s">
        <v>286</v>
      </c>
      <c r="C165" s="94" t="s">
        <v>535</v>
      </c>
      <c r="D165" s="36">
        <f t="shared" si="8"/>
        <v>137</v>
      </c>
      <c r="E165" s="3" t="s">
        <v>289</v>
      </c>
      <c r="F165" s="4" t="s">
        <v>290</v>
      </c>
      <c r="G165" s="5" t="s">
        <v>17</v>
      </c>
      <c r="H165" s="5" t="s">
        <v>17</v>
      </c>
      <c r="I165" s="5" t="s">
        <v>17</v>
      </c>
      <c r="J165" s="5" t="s">
        <v>17</v>
      </c>
      <c r="K165" s="5" t="s">
        <v>15</v>
      </c>
      <c r="L165" s="5" t="s">
        <v>15</v>
      </c>
      <c r="M165" s="29" t="s">
        <v>291</v>
      </c>
    </row>
    <row r="166" spans="1:13" ht="26.4" x14ac:dyDescent="0.3">
      <c r="A166" s="38"/>
      <c r="B166" s="81" t="s">
        <v>286</v>
      </c>
      <c r="C166" s="93" t="s">
        <v>535</v>
      </c>
      <c r="D166" s="36">
        <f t="shared" si="8"/>
        <v>138</v>
      </c>
      <c r="E166" s="3" t="s">
        <v>292</v>
      </c>
      <c r="F166" s="4" t="s">
        <v>293</v>
      </c>
      <c r="G166" s="5" t="s">
        <v>17</v>
      </c>
      <c r="H166" s="5" t="s">
        <v>17</v>
      </c>
      <c r="I166" s="5" t="s">
        <v>17</v>
      </c>
      <c r="J166" s="5" t="s">
        <v>17</v>
      </c>
      <c r="K166" s="5" t="s">
        <v>15</v>
      </c>
      <c r="L166" s="5" t="s">
        <v>15</v>
      </c>
      <c r="M166" s="29" t="s">
        <v>294</v>
      </c>
    </row>
    <row r="167" spans="1:13" s="7" customFormat="1" ht="15" x14ac:dyDescent="0.3">
      <c r="A167" s="38"/>
      <c r="B167" s="81" t="s">
        <v>286</v>
      </c>
      <c r="C167" s="75"/>
      <c r="D167" s="49" t="s">
        <v>160</v>
      </c>
      <c r="E167" s="50"/>
      <c r="F167" s="50"/>
      <c r="G167" s="50"/>
      <c r="H167" s="50"/>
      <c r="I167" s="50"/>
      <c r="J167" s="50"/>
      <c r="K167" s="50"/>
      <c r="L167" s="50"/>
      <c r="M167" s="50"/>
    </row>
    <row r="168" spans="1:13" ht="26.4" x14ac:dyDescent="0.3">
      <c r="A168" s="38"/>
      <c r="B168" s="81" t="s">
        <v>286</v>
      </c>
      <c r="C168" s="36" t="s">
        <v>535</v>
      </c>
      <c r="D168" s="36">
        <f>ROW()-29</f>
        <v>139</v>
      </c>
      <c r="E168" s="3" t="s">
        <v>295</v>
      </c>
      <c r="F168" s="4"/>
      <c r="G168" s="5" t="s">
        <v>15</v>
      </c>
      <c r="H168" s="5" t="s">
        <v>15</v>
      </c>
      <c r="I168" s="5" t="s">
        <v>15</v>
      </c>
      <c r="J168" s="5" t="s">
        <v>182</v>
      </c>
      <c r="K168" s="5" t="s">
        <v>15</v>
      </c>
      <c r="L168" s="5" t="s">
        <v>15</v>
      </c>
      <c r="M168" s="6" t="s">
        <v>296</v>
      </c>
    </row>
    <row r="169" spans="1:13" ht="15" x14ac:dyDescent="0.3">
      <c r="A169" s="38"/>
      <c r="B169" s="81" t="s">
        <v>286</v>
      </c>
      <c r="C169" s="75"/>
      <c r="D169" s="49" t="s">
        <v>191</v>
      </c>
      <c r="E169" s="50"/>
      <c r="F169" s="50"/>
      <c r="G169" s="50"/>
      <c r="H169" s="50"/>
      <c r="I169" s="50"/>
      <c r="J169" s="50"/>
      <c r="K169" s="50"/>
      <c r="L169" s="50"/>
      <c r="M169" s="50"/>
    </row>
    <row r="170" spans="1:13" ht="45" customHeight="1" x14ac:dyDescent="0.3">
      <c r="A170" s="38"/>
      <c r="B170" s="81" t="s">
        <v>286</v>
      </c>
      <c r="C170" s="36" t="s">
        <v>535</v>
      </c>
      <c r="D170" s="36">
        <f>ROW()-30</f>
        <v>140</v>
      </c>
      <c r="E170" s="4" t="s">
        <v>297</v>
      </c>
      <c r="F170" s="13" t="s">
        <v>298</v>
      </c>
      <c r="G170" s="5" t="s">
        <v>15</v>
      </c>
      <c r="H170" s="5" t="s">
        <v>15</v>
      </c>
      <c r="I170" s="5" t="s">
        <v>15</v>
      </c>
      <c r="J170" s="5" t="s">
        <v>182</v>
      </c>
      <c r="K170" s="5" t="s">
        <v>15</v>
      </c>
      <c r="L170" s="5" t="s">
        <v>15</v>
      </c>
      <c r="M170" s="6" t="s">
        <v>299</v>
      </c>
    </row>
    <row r="171" spans="1:13" s="7" customFormat="1" ht="15" x14ac:dyDescent="0.3">
      <c r="A171" s="38"/>
      <c r="B171" s="81" t="s">
        <v>286</v>
      </c>
      <c r="C171" s="75"/>
      <c r="D171" s="49" t="s">
        <v>204</v>
      </c>
      <c r="E171" s="50"/>
      <c r="F171" s="50"/>
      <c r="G171" s="50"/>
      <c r="H171" s="50"/>
      <c r="I171" s="50"/>
      <c r="J171" s="50"/>
      <c r="K171" s="50"/>
      <c r="L171" s="50"/>
      <c r="M171" s="50"/>
    </row>
    <row r="172" spans="1:13" ht="39.6" x14ac:dyDescent="0.3">
      <c r="A172" s="38"/>
      <c r="B172" s="81" t="s">
        <v>286</v>
      </c>
      <c r="C172" s="36" t="s">
        <v>535</v>
      </c>
      <c r="D172" s="36">
        <f>ROW()-31</f>
        <v>141</v>
      </c>
      <c r="E172" s="3" t="s">
        <v>300</v>
      </c>
      <c r="F172" s="4" t="s">
        <v>301</v>
      </c>
      <c r="G172" s="5" t="s">
        <v>15</v>
      </c>
      <c r="H172" s="5" t="s">
        <v>15</v>
      </c>
      <c r="I172" s="5" t="s">
        <v>15</v>
      </c>
      <c r="J172" s="5" t="s">
        <v>15</v>
      </c>
      <c r="K172" s="5" t="s">
        <v>15</v>
      </c>
      <c r="L172" s="5" t="s">
        <v>48</v>
      </c>
      <c r="M172" s="6" t="s">
        <v>302</v>
      </c>
    </row>
    <row r="173" spans="1:13" s="7" customFormat="1" ht="15" x14ac:dyDescent="0.3">
      <c r="A173" s="38"/>
      <c r="B173" s="81" t="s">
        <v>286</v>
      </c>
      <c r="C173" s="75"/>
      <c r="D173" s="49" t="s">
        <v>206</v>
      </c>
      <c r="E173" s="50"/>
      <c r="F173" s="50"/>
      <c r="G173" s="50"/>
      <c r="H173" s="50"/>
      <c r="I173" s="50"/>
      <c r="J173" s="50"/>
      <c r="K173" s="50"/>
      <c r="L173" s="50"/>
      <c r="M173" s="50"/>
    </row>
    <row r="174" spans="1:13" ht="39.6" x14ac:dyDescent="0.3">
      <c r="A174" s="38"/>
      <c r="B174" s="81" t="s">
        <v>286</v>
      </c>
      <c r="C174" s="36" t="s">
        <v>535</v>
      </c>
      <c r="D174" s="36">
        <f>ROW()-32</f>
        <v>142</v>
      </c>
      <c r="E174" s="3" t="s">
        <v>303</v>
      </c>
      <c r="F174" s="4" t="s">
        <v>304</v>
      </c>
      <c r="G174" s="5" t="s">
        <v>15</v>
      </c>
      <c r="H174" s="5" t="s">
        <v>15</v>
      </c>
      <c r="I174" s="5" t="s">
        <v>15</v>
      </c>
      <c r="J174" s="5" t="s">
        <v>182</v>
      </c>
      <c r="K174" s="5" t="s">
        <v>15</v>
      </c>
      <c r="L174" s="5" t="s">
        <v>15</v>
      </c>
      <c r="M174" s="6" t="s">
        <v>305</v>
      </c>
    </row>
    <row r="175" spans="1:13" s="7" customFormat="1" ht="15" x14ac:dyDescent="0.3">
      <c r="A175" s="38"/>
      <c r="B175" s="81" t="s">
        <v>306</v>
      </c>
      <c r="C175" s="74"/>
      <c r="D175" s="55"/>
      <c r="E175" s="55"/>
      <c r="F175" s="55"/>
      <c r="G175" s="55"/>
      <c r="H175" s="55"/>
      <c r="I175" s="55"/>
      <c r="J175" s="55"/>
      <c r="K175" s="55"/>
      <c r="L175" s="55"/>
      <c r="M175" s="35"/>
    </row>
    <row r="176" spans="1:13" s="7" customFormat="1" ht="15" x14ac:dyDescent="0.3">
      <c r="A176" s="38"/>
      <c r="B176" s="81" t="s">
        <v>306</v>
      </c>
      <c r="C176" s="76"/>
      <c r="D176" s="52" t="s">
        <v>145</v>
      </c>
      <c r="E176" s="51"/>
      <c r="F176" s="51"/>
      <c r="G176" s="51"/>
      <c r="H176" s="51"/>
      <c r="I176" s="51"/>
      <c r="J176" s="51"/>
      <c r="K176" s="51"/>
      <c r="L176" s="51"/>
      <c r="M176" s="49"/>
    </row>
    <row r="177" spans="1:13" ht="15" x14ac:dyDescent="0.3">
      <c r="A177" s="38"/>
      <c r="B177" s="81" t="s">
        <v>306</v>
      </c>
      <c r="C177" s="92" t="s">
        <v>521</v>
      </c>
      <c r="D177" s="36">
        <f>ROW()-34</f>
        <v>143</v>
      </c>
      <c r="E177" s="88"/>
      <c r="F177" s="4" t="s">
        <v>307</v>
      </c>
      <c r="G177" s="5" t="s">
        <v>15</v>
      </c>
      <c r="H177" s="5" t="s">
        <v>15</v>
      </c>
      <c r="I177" s="5" t="s">
        <v>15</v>
      </c>
      <c r="J177" s="5" t="s">
        <v>182</v>
      </c>
      <c r="K177" s="5" t="s">
        <v>15</v>
      </c>
      <c r="L177" s="5" t="s">
        <v>15</v>
      </c>
      <c r="M177" s="6" t="s">
        <v>308</v>
      </c>
    </row>
    <row r="178" spans="1:13" ht="26.4" x14ac:dyDescent="0.3">
      <c r="A178" s="38"/>
      <c r="B178" s="81" t="s">
        <v>306</v>
      </c>
      <c r="C178" s="94" t="s">
        <v>521</v>
      </c>
      <c r="D178" s="36">
        <f t="shared" ref="D178:D189" si="9">ROW()-34</f>
        <v>144</v>
      </c>
      <c r="E178" s="88"/>
      <c r="F178" s="4" t="s">
        <v>309</v>
      </c>
      <c r="G178" s="5" t="s">
        <v>15</v>
      </c>
      <c r="H178" s="5" t="s">
        <v>15</v>
      </c>
      <c r="I178" s="5" t="s">
        <v>15</v>
      </c>
      <c r="J178" s="5" t="s">
        <v>182</v>
      </c>
      <c r="K178" s="5" t="s">
        <v>15</v>
      </c>
      <c r="L178" s="5" t="s">
        <v>15</v>
      </c>
      <c r="M178" s="6" t="s">
        <v>310</v>
      </c>
    </row>
    <row r="179" spans="1:13" ht="15" x14ac:dyDescent="0.3">
      <c r="A179" s="38"/>
      <c r="B179" s="81" t="s">
        <v>306</v>
      </c>
      <c r="C179" s="94" t="s">
        <v>521</v>
      </c>
      <c r="D179" s="36">
        <f t="shared" si="9"/>
        <v>145</v>
      </c>
      <c r="E179" s="88"/>
      <c r="F179" s="4" t="s">
        <v>311</v>
      </c>
      <c r="G179" s="5" t="s">
        <v>15</v>
      </c>
      <c r="H179" s="5" t="s">
        <v>15</v>
      </c>
      <c r="I179" s="5" t="s">
        <v>15</v>
      </c>
      <c r="J179" s="5" t="s">
        <v>182</v>
      </c>
      <c r="K179" s="5" t="s">
        <v>15</v>
      </c>
      <c r="L179" s="5" t="s">
        <v>15</v>
      </c>
      <c r="M179" s="6"/>
    </row>
    <row r="180" spans="1:13" ht="15" x14ac:dyDescent="0.3">
      <c r="A180" s="38"/>
      <c r="B180" s="81" t="s">
        <v>306</v>
      </c>
      <c r="C180" s="94" t="s">
        <v>521</v>
      </c>
      <c r="D180" s="36">
        <f t="shared" si="9"/>
        <v>146</v>
      </c>
      <c r="E180" s="3" t="s">
        <v>312</v>
      </c>
      <c r="F180" s="4"/>
      <c r="G180" s="5" t="s">
        <v>15</v>
      </c>
      <c r="H180" s="5" t="s">
        <v>15</v>
      </c>
      <c r="I180" s="5" t="s">
        <v>15</v>
      </c>
      <c r="J180" s="5" t="s">
        <v>182</v>
      </c>
      <c r="K180" s="5" t="s">
        <v>15</v>
      </c>
      <c r="L180" s="5" t="s">
        <v>15</v>
      </c>
      <c r="M180" s="6" t="s">
        <v>313</v>
      </c>
    </row>
    <row r="181" spans="1:13" ht="40.5" customHeight="1" x14ac:dyDescent="0.3">
      <c r="A181" s="38"/>
      <c r="B181" s="81" t="s">
        <v>306</v>
      </c>
      <c r="C181" s="94" t="s">
        <v>521</v>
      </c>
      <c r="D181" s="36">
        <f t="shared" si="9"/>
        <v>147</v>
      </c>
      <c r="E181" s="3" t="s">
        <v>314</v>
      </c>
      <c r="F181" s="4" t="s">
        <v>315</v>
      </c>
      <c r="G181" s="5" t="s">
        <v>15</v>
      </c>
      <c r="H181" s="5" t="s">
        <v>15</v>
      </c>
      <c r="I181" s="5" t="s">
        <v>15</v>
      </c>
      <c r="J181" s="5" t="s">
        <v>182</v>
      </c>
      <c r="K181" s="5" t="s">
        <v>15</v>
      </c>
      <c r="L181" s="5" t="s">
        <v>15</v>
      </c>
      <c r="M181" s="6" t="s">
        <v>316</v>
      </c>
    </row>
    <row r="182" spans="1:13" ht="26.4" x14ac:dyDescent="0.3">
      <c r="A182" s="38"/>
      <c r="B182" s="81" t="s">
        <v>306</v>
      </c>
      <c r="C182" s="94" t="s">
        <v>521</v>
      </c>
      <c r="D182" s="36">
        <f t="shared" si="9"/>
        <v>148</v>
      </c>
      <c r="E182" s="3" t="s">
        <v>317</v>
      </c>
      <c r="F182" s="4" t="s">
        <v>318</v>
      </c>
      <c r="G182" s="5" t="s">
        <v>15</v>
      </c>
      <c r="H182" s="5" t="s">
        <v>15</v>
      </c>
      <c r="I182" s="5" t="s">
        <v>15</v>
      </c>
      <c r="J182" s="5" t="s">
        <v>182</v>
      </c>
      <c r="K182" s="5" t="s">
        <v>15</v>
      </c>
      <c r="L182" s="5" t="s">
        <v>15</v>
      </c>
      <c r="M182" s="6" t="s">
        <v>319</v>
      </c>
    </row>
    <row r="183" spans="1:13" ht="15" x14ac:dyDescent="0.3">
      <c r="A183" s="38"/>
      <c r="B183" s="81" t="s">
        <v>306</v>
      </c>
      <c r="C183" s="94" t="s">
        <v>521</v>
      </c>
      <c r="D183" s="36">
        <f t="shared" si="9"/>
        <v>149</v>
      </c>
      <c r="E183" s="3" t="s">
        <v>320</v>
      </c>
      <c r="F183" s="4" t="s">
        <v>321</v>
      </c>
      <c r="G183" s="5" t="s">
        <v>15</v>
      </c>
      <c r="H183" s="5" t="s">
        <v>15</v>
      </c>
      <c r="I183" s="5" t="s">
        <v>15</v>
      </c>
      <c r="J183" s="5" t="s">
        <v>182</v>
      </c>
      <c r="K183" s="5" t="s">
        <v>15</v>
      </c>
      <c r="L183" s="5" t="s">
        <v>15</v>
      </c>
      <c r="M183" s="6" t="s">
        <v>322</v>
      </c>
    </row>
    <row r="184" spans="1:13" ht="15" x14ac:dyDescent="0.3">
      <c r="A184" s="38"/>
      <c r="B184" s="81" t="s">
        <v>306</v>
      </c>
      <c r="C184" s="94" t="s">
        <v>521</v>
      </c>
      <c r="D184" s="36">
        <f t="shared" si="9"/>
        <v>150</v>
      </c>
      <c r="E184" s="3" t="s">
        <v>323</v>
      </c>
      <c r="F184" s="4"/>
      <c r="G184" s="5" t="s">
        <v>17</v>
      </c>
      <c r="H184" s="5" t="s">
        <v>17</v>
      </c>
      <c r="I184" s="5" t="s">
        <v>17</v>
      </c>
      <c r="J184" s="5" t="s">
        <v>182</v>
      </c>
      <c r="K184" s="5" t="s">
        <v>15</v>
      </c>
      <c r="L184" s="5" t="s">
        <v>15</v>
      </c>
      <c r="M184" s="6" t="s">
        <v>324</v>
      </c>
    </row>
    <row r="185" spans="1:13" ht="15" x14ac:dyDescent="0.3">
      <c r="A185" s="38"/>
      <c r="B185" s="81" t="s">
        <v>306</v>
      </c>
      <c r="C185" s="94" t="s">
        <v>521</v>
      </c>
      <c r="D185" s="36">
        <f t="shared" si="9"/>
        <v>151</v>
      </c>
      <c r="E185" s="88" t="s">
        <v>325</v>
      </c>
      <c r="F185" s="4" t="s">
        <v>326</v>
      </c>
      <c r="G185" s="5" t="s">
        <v>15</v>
      </c>
      <c r="H185" s="5" t="s">
        <v>15</v>
      </c>
      <c r="I185" s="5" t="s">
        <v>15</v>
      </c>
      <c r="J185" s="5" t="s">
        <v>182</v>
      </c>
      <c r="K185" s="5" t="s">
        <v>15</v>
      </c>
      <c r="L185" s="5" t="s">
        <v>15</v>
      </c>
      <c r="M185" s="6"/>
    </row>
    <row r="186" spans="1:13" ht="15" x14ac:dyDescent="0.3">
      <c r="A186" s="38"/>
      <c r="B186" s="81" t="s">
        <v>306</v>
      </c>
      <c r="C186" s="94" t="s">
        <v>521</v>
      </c>
      <c r="D186" s="36">
        <f t="shared" si="9"/>
        <v>152</v>
      </c>
      <c r="E186" s="88"/>
      <c r="F186" s="4" t="s">
        <v>327</v>
      </c>
      <c r="G186" s="5" t="s">
        <v>15</v>
      </c>
      <c r="H186" s="5" t="s">
        <v>15</v>
      </c>
      <c r="I186" s="5" t="s">
        <v>15</v>
      </c>
      <c r="J186" s="5" t="s">
        <v>15</v>
      </c>
      <c r="K186" s="5" t="s">
        <v>15</v>
      </c>
      <c r="L186" s="5" t="s">
        <v>15</v>
      </c>
      <c r="M186" s="6" t="s">
        <v>328</v>
      </c>
    </row>
    <row r="187" spans="1:13" ht="15" x14ac:dyDescent="0.3">
      <c r="A187" s="38"/>
      <c r="B187" s="81" t="s">
        <v>306</v>
      </c>
      <c r="C187" s="94" t="s">
        <v>521</v>
      </c>
      <c r="D187" s="36">
        <f t="shared" si="9"/>
        <v>153</v>
      </c>
      <c r="E187" s="88"/>
      <c r="F187" s="4" t="s">
        <v>329</v>
      </c>
      <c r="G187" s="5" t="s">
        <v>17</v>
      </c>
      <c r="H187" s="5" t="s">
        <v>17</v>
      </c>
      <c r="I187" s="5" t="s">
        <v>17</v>
      </c>
      <c r="J187" s="5" t="s">
        <v>182</v>
      </c>
      <c r="K187" s="5" t="s">
        <v>15</v>
      </c>
      <c r="L187" s="5" t="s">
        <v>15</v>
      </c>
      <c r="M187" s="14"/>
    </row>
    <row r="188" spans="1:13" ht="45" customHeight="1" x14ac:dyDescent="0.3">
      <c r="A188" s="38"/>
      <c r="B188" s="81" t="s">
        <v>306</v>
      </c>
      <c r="C188" s="94" t="s">
        <v>521</v>
      </c>
      <c r="D188" s="36">
        <f t="shared" si="9"/>
        <v>154</v>
      </c>
      <c r="E188" s="88"/>
      <c r="F188" s="4" t="s">
        <v>330</v>
      </c>
      <c r="G188" s="5" t="s">
        <v>17</v>
      </c>
      <c r="H188" s="5" t="s">
        <v>17</v>
      </c>
      <c r="I188" s="5" t="s">
        <v>17</v>
      </c>
      <c r="J188" s="5" t="s">
        <v>17</v>
      </c>
      <c r="K188" s="5" t="s">
        <v>15</v>
      </c>
      <c r="L188" s="15" t="s">
        <v>15</v>
      </c>
      <c r="M188" s="29" t="s">
        <v>331</v>
      </c>
    </row>
    <row r="189" spans="1:13" ht="39.6" x14ac:dyDescent="0.3">
      <c r="A189" s="38"/>
      <c r="B189" s="81" t="s">
        <v>306</v>
      </c>
      <c r="C189" s="93" t="s">
        <v>521</v>
      </c>
      <c r="D189" s="36">
        <f t="shared" si="9"/>
        <v>155</v>
      </c>
      <c r="E189" s="3" t="s">
        <v>153</v>
      </c>
      <c r="F189" s="4"/>
      <c r="G189" s="5" t="s">
        <v>15</v>
      </c>
      <c r="H189" s="5" t="s">
        <v>15</v>
      </c>
      <c r="I189" s="5" t="s">
        <v>15</v>
      </c>
      <c r="J189" s="5" t="s">
        <v>182</v>
      </c>
      <c r="K189" s="5" t="s">
        <v>15</v>
      </c>
      <c r="L189" s="5" t="s">
        <v>15</v>
      </c>
      <c r="M189" s="6" t="s">
        <v>332</v>
      </c>
    </row>
    <row r="190" spans="1:13" s="7" customFormat="1" ht="15" x14ac:dyDescent="0.3">
      <c r="A190" s="38"/>
      <c r="B190" s="81" t="s">
        <v>306</v>
      </c>
      <c r="C190" s="76"/>
      <c r="D190" s="52" t="s">
        <v>333</v>
      </c>
      <c r="E190" s="51"/>
      <c r="F190" s="51"/>
      <c r="G190" s="51"/>
      <c r="H190" s="51"/>
      <c r="I190" s="51"/>
      <c r="J190" s="51"/>
      <c r="K190" s="51"/>
      <c r="L190" s="51"/>
      <c r="M190" s="49"/>
    </row>
    <row r="191" spans="1:13" s="7" customFormat="1" ht="15" x14ac:dyDescent="0.3">
      <c r="A191" s="38"/>
      <c r="B191" s="81" t="s">
        <v>306</v>
      </c>
      <c r="C191" s="92" t="s">
        <v>333</v>
      </c>
      <c r="D191" s="36">
        <f>ROW()-35</f>
        <v>156</v>
      </c>
      <c r="E191" s="3"/>
      <c r="F191" s="16" t="s">
        <v>544</v>
      </c>
      <c r="G191" s="5" t="s">
        <v>17</v>
      </c>
      <c r="H191" s="5" t="s">
        <v>17</v>
      </c>
      <c r="I191" s="5" t="s">
        <v>15</v>
      </c>
      <c r="J191" s="5" t="s">
        <v>15</v>
      </c>
      <c r="K191" s="5" t="s">
        <v>15</v>
      </c>
      <c r="L191" s="5" t="s">
        <v>15</v>
      </c>
      <c r="M191" s="6"/>
    </row>
    <row r="192" spans="1:13" ht="45" customHeight="1" x14ac:dyDescent="0.3">
      <c r="A192" s="38"/>
      <c r="B192" s="81" t="s">
        <v>306</v>
      </c>
      <c r="C192" s="93" t="s">
        <v>333</v>
      </c>
      <c r="D192" s="36">
        <f>ROW()-35</f>
        <v>157</v>
      </c>
      <c r="E192" s="3"/>
      <c r="F192" s="4" t="s">
        <v>335</v>
      </c>
      <c r="G192" s="5" t="s">
        <v>17</v>
      </c>
      <c r="H192" s="5" t="s">
        <v>15</v>
      </c>
      <c r="I192" s="5" t="s">
        <v>15</v>
      </c>
      <c r="J192" s="5" t="s">
        <v>15</v>
      </c>
      <c r="K192" s="5" t="s">
        <v>15</v>
      </c>
      <c r="L192" s="5" t="s">
        <v>15</v>
      </c>
      <c r="M192" s="6"/>
    </row>
    <row r="193" spans="1:13" s="7" customFormat="1" ht="15" x14ac:dyDescent="0.3">
      <c r="A193" s="38"/>
      <c r="B193" s="81" t="s">
        <v>306</v>
      </c>
      <c r="C193" s="76"/>
      <c r="D193" s="52" t="s">
        <v>160</v>
      </c>
      <c r="E193" s="51"/>
      <c r="F193" s="51"/>
      <c r="G193" s="51"/>
      <c r="H193" s="51"/>
      <c r="I193" s="51"/>
      <c r="J193" s="51"/>
      <c r="K193" s="51"/>
      <c r="L193" s="51"/>
      <c r="M193" s="49"/>
    </row>
    <row r="194" spans="1:13" ht="42" customHeight="1" x14ac:dyDescent="0.3">
      <c r="A194" s="38"/>
      <c r="B194" s="81" t="s">
        <v>306</v>
      </c>
      <c r="C194" s="92" t="s">
        <v>160</v>
      </c>
      <c r="D194" s="36">
        <f>ROW()-36</f>
        <v>158</v>
      </c>
      <c r="E194" s="3" t="s">
        <v>336</v>
      </c>
      <c r="F194" s="4" t="s">
        <v>337</v>
      </c>
      <c r="G194" s="5" t="s">
        <v>15</v>
      </c>
      <c r="H194" s="5" t="s">
        <v>15</v>
      </c>
      <c r="I194" s="5" t="s">
        <v>15</v>
      </c>
      <c r="J194" s="5" t="s">
        <v>15</v>
      </c>
      <c r="K194" s="5" t="s">
        <v>15</v>
      </c>
      <c r="L194" s="5" t="s">
        <v>17</v>
      </c>
      <c r="M194" s="6" t="s">
        <v>338</v>
      </c>
    </row>
    <row r="195" spans="1:13" ht="15" x14ac:dyDescent="0.3">
      <c r="A195" s="38"/>
      <c r="B195" s="81" t="s">
        <v>306</v>
      </c>
      <c r="C195" s="94" t="s">
        <v>522</v>
      </c>
      <c r="D195" s="36">
        <f t="shared" ref="D195:D218" si="10">ROW()-36</f>
        <v>159</v>
      </c>
      <c r="E195" s="3" t="s">
        <v>542</v>
      </c>
      <c r="F195" s="4"/>
      <c r="G195" s="5" t="s">
        <v>17</v>
      </c>
      <c r="H195" s="5" t="s">
        <v>17</v>
      </c>
      <c r="I195" s="5" t="s">
        <v>17</v>
      </c>
      <c r="J195" s="5" t="s">
        <v>182</v>
      </c>
      <c r="K195" s="5" t="s">
        <v>15</v>
      </c>
      <c r="L195" s="5" t="s">
        <v>15</v>
      </c>
      <c r="M195" s="6"/>
    </row>
    <row r="196" spans="1:13" ht="26.4" x14ac:dyDescent="0.3">
      <c r="A196" s="38"/>
      <c r="B196" s="81" t="s">
        <v>306</v>
      </c>
      <c r="C196" s="94" t="s">
        <v>522</v>
      </c>
      <c r="D196" s="36">
        <f t="shared" si="10"/>
        <v>160</v>
      </c>
      <c r="E196" s="3" t="s">
        <v>543</v>
      </c>
      <c r="F196" s="4"/>
      <c r="G196" s="5" t="s">
        <v>15</v>
      </c>
      <c r="H196" s="5" t="s">
        <v>15</v>
      </c>
      <c r="I196" s="5" t="s">
        <v>15</v>
      </c>
      <c r="J196" s="5" t="s">
        <v>182</v>
      </c>
      <c r="K196" s="5" t="s">
        <v>15</v>
      </c>
      <c r="L196" s="5" t="s">
        <v>15</v>
      </c>
      <c r="M196" s="6" t="s">
        <v>340</v>
      </c>
    </row>
    <row r="197" spans="1:13" ht="15" x14ac:dyDescent="0.3">
      <c r="A197" s="38"/>
      <c r="B197" s="81" t="s">
        <v>306</v>
      </c>
      <c r="C197" s="94" t="s">
        <v>522</v>
      </c>
      <c r="D197" s="36">
        <f t="shared" si="10"/>
        <v>161</v>
      </c>
      <c r="E197" s="88" t="s">
        <v>341</v>
      </c>
      <c r="F197" s="17" t="s">
        <v>342</v>
      </c>
      <c r="G197" s="5" t="s">
        <v>17</v>
      </c>
      <c r="H197" s="5" t="s">
        <v>17</v>
      </c>
      <c r="I197" s="5" t="s">
        <v>182</v>
      </c>
      <c r="J197" s="5" t="s">
        <v>182</v>
      </c>
      <c r="K197" s="5" t="s">
        <v>15</v>
      </c>
      <c r="L197" s="5" t="s">
        <v>15</v>
      </c>
      <c r="M197" s="6"/>
    </row>
    <row r="198" spans="1:13" ht="15" x14ac:dyDescent="0.3">
      <c r="A198" s="38"/>
      <c r="B198" s="81" t="s">
        <v>306</v>
      </c>
      <c r="C198" s="94" t="s">
        <v>522</v>
      </c>
      <c r="D198" s="36">
        <f t="shared" si="10"/>
        <v>162</v>
      </c>
      <c r="E198" s="88"/>
      <c r="F198" s="17" t="s">
        <v>343</v>
      </c>
      <c r="G198" s="5" t="s">
        <v>17</v>
      </c>
      <c r="H198" s="5" t="s">
        <v>17</v>
      </c>
      <c r="I198" s="5" t="s">
        <v>182</v>
      </c>
      <c r="J198" s="5" t="s">
        <v>182</v>
      </c>
      <c r="K198" s="5" t="s">
        <v>15</v>
      </c>
      <c r="L198" s="5" t="s">
        <v>15</v>
      </c>
      <c r="M198" s="6"/>
    </row>
    <row r="199" spans="1:13" ht="15" x14ac:dyDescent="0.3">
      <c r="A199" s="38"/>
      <c r="B199" s="81" t="s">
        <v>306</v>
      </c>
      <c r="C199" s="94" t="s">
        <v>522</v>
      </c>
      <c r="D199" s="36">
        <f t="shared" si="10"/>
        <v>163</v>
      </c>
      <c r="E199" s="88" t="s">
        <v>314</v>
      </c>
      <c r="F199" s="4" t="s">
        <v>344</v>
      </c>
      <c r="G199" s="5" t="s">
        <v>17</v>
      </c>
      <c r="H199" s="5" t="s">
        <v>15</v>
      </c>
      <c r="I199" s="5" t="s">
        <v>15</v>
      </c>
      <c r="J199" s="5" t="s">
        <v>182</v>
      </c>
      <c r="K199" s="5" t="s">
        <v>15</v>
      </c>
      <c r="L199" s="5" t="s">
        <v>15</v>
      </c>
      <c r="M199" s="6" t="s">
        <v>316</v>
      </c>
    </row>
    <row r="200" spans="1:13" ht="15" x14ac:dyDescent="0.3">
      <c r="A200" s="38"/>
      <c r="B200" s="81" t="s">
        <v>306</v>
      </c>
      <c r="C200" s="94" t="s">
        <v>522</v>
      </c>
      <c r="D200" s="36">
        <f t="shared" si="10"/>
        <v>164</v>
      </c>
      <c r="E200" s="88"/>
      <c r="F200" s="4" t="s">
        <v>345</v>
      </c>
      <c r="G200" s="5" t="s">
        <v>17</v>
      </c>
      <c r="H200" s="5" t="s">
        <v>17</v>
      </c>
      <c r="I200" s="5" t="s">
        <v>17</v>
      </c>
      <c r="J200" s="5" t="s">
        <v>182</v>
      </c>
      <c r="K200" s="5" t="s">
        <v>15</v>
      </c>
      <c r="L200" s="5" t="s">
        <v>15</v>
      </c>
      <c r="M200" s="6"/>
    </row>
    <row r="201" spans="1:13" ht="15" x14ac:dyDescent="0.3">
      <c r="A201" s="38"/>
      <c r="B201" s="81" t="s">
        <v>306</v>
      </c>
      <c r="C201" s="94" t="s">
        <v>522</v>
      </c>
      <c r="D201" s="36">
        <f t="shared" si="10"/>
        <v>165</v>
      </c>
      <c r="E201" s="3" t="s">
        <v>346</v>
      </c>
      <c r="F201" s="4"/>
      <c r="G201" s="5" t="s">
        <v>17</v>
      </c>
      <c r="H201" s="5" t="s">
        <v>15</v>
      </c>
      <c r="I201" s="5" t="s">
        <v>15</v>
      </c>
      <c r="J201" s="5" t="s">
        <v>182</v>
      </c>
      <c r="K201" s="5" t="s">
        <v>15</v>
      </c>
      <c r="L201" s="5" t="s">
        <v>15</v>
      </c>
      <c r="M201" s="6" t="s">
        <v>347</v>
      </c>
    </row>
    <row r="202" spans="1:13" ht="15" x14ac:dyDescent="0.3">
      <c r="A202" s="38"/>
      <c r="B202" s="81" t="s">
        <v>306</v>
      </c>
      <c r="C202" s="94" t="s">
        <v>522</v>
      </c>
      <c r="D202" s="36">
        <f t="shared" si="10"/>
        <v>166</v>
      </c>
      <c r="E202" s="3" t="s">
        <v>348</v>
      </c>
      <c r="F202" s="4" t="s">
        <v>349</v>
      </c>
      <c r="G202" s="5" t="s">
        <v>17</v>
      </c>
      <c r="H202" s="5" t="s">
        <v>15</v>
      </c>
      <c r="I202" s="5" t="s">
        <v>15</v>
      </c>
      <c r="J202" s="5" t="s">
        <v>182</v>
      </c>
      <c r="K202" s="5" t="s">
        <v>15</v>
      </c>
      <c r="L202" s="5" t="s">
        <v>15</v>
      </c>
      <c r="M202" s="6"/>
    </row>
    <row r="203" spans="1:13" ht="15" x14ac:dyDescent="0.3">
      <c r="A203" s="38"/>
      <c r="B203" s="81" t="s">
        <v>306</v>
      </c>
      <c r="C203" s="94" t="s">
        <v>522</v>
      </c>
      <c r="D203" s="36">
        <f t="shared" si="10"/>
        <v>167</v>
      </c>
      <c r="E203" s="3" t="s">
        <v>350</v>
      </c>
      <c r="F203" s="4" t="s">
        <v>349</v>
      </c>
      <c r="G203" s="5" t="s">
        <v>17</v>
      </c>
      <c r="H203" s="5" t="s">
        <v>15</v>
      </c>
      <c r="I203" s="5" t="s">
        <v>15</v>
      </c>
      <c r="J203" s="5" t="s">
        <v>182</v>
      </c>
      <c r="K203" s="5" t="s">
        <v>15</v>
      </c>
      <c r="L203" s="5" t="s">
        <v>15</v>
      </c>
      <c r="M203" s="6"/>
    </row>
    <row r="204" spans="1:13" ht="15" x14ac:dyDescent="0.3">
      <c r="A204" s="38"/>
      <c r="B204" s="81" t="s">
        <v>306</v>
      </c>
      <c r="C204" s="94" t="s">
        <v>522</v>
      </c>
      <c r="D204" s="36">
        <f t="shared" si="10"/>
        <v>168</v>
      </c>
      <c r="E204" s="3" t="s">
        <v>351</v>
      </c>
      <c r="F204" s="4" t="s">
        <v>352</v>
      </c>
      <c r="G204" s="5" t="s">
        <v>15</v>
      </c>
      <c r="H204" s="5" t="s">
        <v>15</v>
      </c>
      <c r="I204" s="5" t="s">
        <v>15</v>
      </c>
      <c r="J204" s="5" t="s">
        <v>182</v>
      </c>
      <c r="K204" s="5" t="s">
        <v>15</v>
      </c>
      <c r="L204" s="5" t="s">
        <v>15</v>
      </c>
      <c r="M204" s="6" t="s">
        <v>353</v>
      </c>
    </row>
    <row r="205" spans="1:13" ht="15" x14ac:dyDescent="0.3">
      <c r="A205" s="38"/>
      <c r="B205" s="81" t="s">
        <v>306</v>
      </c>
      <c r="C205" s="94" t="s">
        <v>522</v>
      </c>
      <c r="D205" s="36">
        <f t="shared" si="10"/>
        <v>169</v>
      </c>
      <c r="E205" s="3" t="s">
        <v>354</v>
      </c>
      <c r="F205" s="4" t="s">
        <v>352</v>
      </c>
      <c r="G205" s="5" t="s">
        <v>15</v>
      </c>
      <c r="H205" s="5" t="s">
        <v>15</v>
      </c>
      <c r="I205" s="5" t="s">
        <v>15</v>
      </c>
      <c r="J205" s="5" t="s">
        <v>182</v>
      </c>
      <c r="K205" s="5" t="s">
        <v>15</v>
      </c>
      <c r="L205" s="5" t="s">
        <v>15</v>
      </c>
      <c r="M205" s="6" t="s">
        <v>353</v>
      </c>
    </row>
    <row r="206" spans="1:13" ht="15" x14ac:dyDescent="0.3">
      <c r="A206" s="38"/>
      <c r="B206" s="81" t="s">
        <v>306</v>
      </c>
      <c r="C206" s="94" t="s">
        <v>522</v>
      </c>
      <c r="D206" s="36">
        <f t="shared" si="10"/>
        <v>170</v>
      </c>
      <c r="E206" s="3" t="s">
        <v>355</v>
      </c>
      <c r="F206" s="4"/>
      <c r="G206" s="5" t="s">
        <v>17</v>
      </c>
      <c r="H206" s="5" t="s">
        <v>17</v>
      </c>
      <c r="I206" s="5" t="s">
        <v>17</v>
      </c>
      <c r="J206" s="5" t="s">
        <v>15</v>
      </c>
      <c r="K206" s="5" t="s">
        <v>15</v>
      </c>
      <c r="L206" s="5" t="s">
        <v>15</v>
      </c>
      <c r="M206" s="6"/>
    </row>
    <row r="207" spans="1:13" ht="26.4" x14ac:dyDescent="0.3">
      <c r="A207" s="38"/>
      <c r="B207" s="81"/>
      <c r="C207" s="94"/>
      <c r="D207" s="80">
        <f t="shared" si="10"/>
        <v>171</v>
      </c>
      <c r="E207" s="26" t="s">
        <v>545</v>
      </c>
      <c r="F207" s="25" t="s">
        <v>546</v>
      </c>
      <c r="G207" s="23" t="s">
        <v>17</v>
      </c>
      <c r="H207" s="23" t="s">
        <v>17</v>
      </c>
      <c r="I207" s="23" t="s">
        <v>17</v>
      </c>
      <c r="J207" s="23" t="s">
        <v>17</v>
      </c>
      <c r="K207" s="23" t="s">
        <v>17</v>
      </c>
      <c r="L207" s="23" t="s">
        <v>15</v>
      </c>
      <c r="M207" s="14" t="s">
        <v>547</v>
      </c>
    </row>
    <row r="208" spans="1:13" ht="33" customHeight="1" x14ac:dyDescent="0.3">
      <c r="A208" s="38"/>
      <c r="B208" s="81" t="s">
        <v>306</v>
      </c>
      <c r="C208" s="94" t="s">
        <v>522</v>
      </c>
      <c r="D208" s="36">
        <f t="shared" si="10"/>
        <v>172</v>
      </c>
      <c r="E208" s="3" t="s">
        <v>186</v>
      </c>
      <c r="F208" s="3" t="s">
        <v>356</v>
      </c>
      <c r="G208" s="5" t="s">
        <v>15</v>
      </c>
      <c r="H208" s="5" t="s">
        <v>15</v>
      </c>
      <c r="I208" s="5" t="s">
        <v>15</v>
      </c>
      <c r="J208" s="5" t="s">
        <v>182</v>
      </c>
      <c r="K208" s="5" t="s">
        <v>15</v>
      </c>
      <c r="L208" s="5" t="s">
        <v>15</v>
      </c>
      <c r="M208" s="6"/>
    </row>
    <row r="209" spans="1:13" ht="66.75" customHeight="1" x14ac:dyDescent="0.3">
      <c r="A209" s="38"/>
      <c r="B209" s="81" t="s">
        <v>306</v>
      </c>
      <c r="C209" s="94" t="s">
        <v>522</v>
      </c>
      <c r="D209" s="36">
        <f>ROW()-36</f>
        <v>173</v>
      </c>
      <c r="E209" s="3" t="s">
        <v>357</v>
      </c>
      <c r="F209" s="3" t="s">
        <v>358</v>
      </c>
      <c r="G209" s="5" t="s">
        <v>48</v>
      </c>
      <c r="H209" s="5" t="s">
        <v>48</v>
      </c>
      <c r="I209" s="5" t="s">
        <v>48</v>
      </c>
      <c r="J209" s="5" t="s">
        <v>182</v>
      </c>
      <c r="K209" s="5" t="s">
        <v>15</v>
      </c>
      <c r="L209" s="5" t="s">
        <v>15</v>
      </c>
      <c r="M209" s="6" t="s">
        <v>359</v>
      </c>
    </row>
    <row r="210" spans="1:13" ht="26.4" x14ac:dyDescent="0.3">
      <c r="A210" s="38"/>
      <c r="B210" s="81" t="s">
        <v>306</v>
      </c>
      <c r="C210" s="94" t="s">
        <v>522</v>
      </c>
      <c r="D210" s="36">
        <f t="shared" si="10"/>
        <v>174</v>
      </c>
      <c r="E210" s="3" t="s">
        <v>360</v>
      </c>
      <c r="F210" s="3" t="s">
        <v>361</v>
      </c>
      <c r="G210" s="5" t="s">
        <v>17</v>
      </c>
      <c r="H210" s="5" t="s">
        <v>17</v>
      </c>
      <c r="I210" s="5" t="s">
        <v>17</v>
      </c>
      <c r="J210" s="5" t="s">
        <v>182</v>
      </c>
      <c r="K210" s="5" t="s">
        <v>15</v>
      </c>
      <c r="L210" s="5" t="s">
        <v>15</v>
      </c>
      <c r="M210" s="6"/>
    </row>
    <row r="211" spans="1:13" ht="26.4" x14ac:dyDescent="0.3">
      <c r="A211" s="38"/>
      <c r="B211" s="81" t="s">
        <v>306</v>
      </c>
      <c r="C211" s="94" t="s">
        <v>522</v>
      </c>
      <c r="D211" s="36">
        <f t="shared" si="10"/>
        <v>175</v>
      </c>
      <c r="E211" s="3" t="s">
        <v>362</v>
      </c>
      <c r="F211" s="3" t="s">
        <v>363</v>
      </c>
      <c r="G211" s="5" t="s">
        <v>17</v>
      </c>
      <c r="H211" s="5" t="s">
        <v>17</v>
      </c>
      <c r="I211" s="5" t="s">
        <v>17</v>
      </c>
      <c r="J211" s="5" t="s">
        <v>182</v>
      </c>
      <c r="K211" s="5" t="s">
        <v>15</v>
      </c>
      <c r="L211" s="5" t="s">
        <v>15</v>
      </c>
      <c r="M211" s="6" t="s">
        <v>364</v>
      </c>
    </row>
    <row r="212" spans="1:13" ht="66" customHeight="1" x14ac:dyDescent="0.3">
      <c r="A212" s="38"/>
      <c r="B212" s="81" t="s">
        <v>306</v>
      </c>
      <c r="C212" s="94" t="s">
        <v>522</v>
      </c>
      <c r="D212" s="36">
        <f t="shared" si="10"/>
        <v>176</v>
      </c>
      <c r="E212" s="18"/>
      <c r="F212" s="3" t="s">
        <v>365</v>
      </c>
      <c r="G212" s="5" t="s">
        <v>17</v>
      </c>
      <c r="H212" s="5" t="s">
        <v>17</v>
      </c>
      <c r="I212" s="5" t="s">
        <v>17</v>
      </c>
      <c r="J212" s="5" t="s">
        <v>182</v>
      </c>
      <c r="K212" s="5" t="s">
        <v>15</v>
      </c>
      <c r="L212" s="5" t="s">
        <v>15</v>
      </c>
      <c r="M212" s="6"/>
    </row>
    <row r="213" spans="1:13" ht="26.4" x14ac:dyDescent="0.3">
      <c r="A213" s="38"/>
      <c r="B213" s="81" t="s">
        <v>306</v>
      </c>
      <c r="C213" s="94" t="s">
        <v>522</v>
      </c>
      <c r="D213" s="36">
        <f t="shared" si="10"/>
        <v>177</v>
      </c>
      <c r="E213" s="19" t="s">
        <v>366</v>
      </c>
      <c r="F213" s="3" t="s">
        <v>367</v>
      </c>
      <c r="G213" s="5" t="s">
        <v>17</v>
      </c>
      <c r="H213" s="5" t="s">
        <v>17</v>
      </c>
      <c r="I213" s="5" t="s">
        <v>17</v>
      </c>
      <c r="J213" s="5" t="s">
        <v>182</v>
      </c>
      <c r="K213" s="5" t="s">
        <v>15</v>
      </c>
      <c r="L213" s="5" t="s">
        <v>15</v>
      </c>
      <c r="M213" s="6" t="s">
        <v>368</v>
      </c>
    </row>
    <row r="214" spans="1:13" s="7" customFormat="1" ht="15" x14ac:dyDescent="0.3">
      <c r="A214" s="38"/>
      <c r="B214" s="81" t="s">
        <v>306</v>
      </c>
      <c r="C214" s="94" t="s">
        <v>522</v>
      </c>
      <c r="D214" s="36">
        <f t="shared" si="10"/>
        <v>178</v>
      </c>
      <c r="E214" s="3"/>
      <c r="F214" s="16" t="s">
        <v>334</v>
      </c>
      <c r="G214" s="5" t="s">
        <v>17</v>
      </c>
      <c r="H214" s="5" t="s">
        <v>17</v>
      </c>
      <c r="I214" s="5" t="s">
        <v>15</v>
      </c>
      <c r="J214" s="5" t="s">
        <v>15</v>
      </c>
      <c r="K214" s="5" t="s">
        <v>15</v>
      </c>
      <c r="L214" s="5" t="s">
        <v>15</v>
      </c>
      <c r="M214" s="6"/>
    </row>
    <row r="215" spans="1:13" ht="42" customHeight="1" x14ac:dyDescent="0.3">
      <c r="A215" s="38"/>
      <c r="B215" s="81" t="s">
        <v>306</v>
      </c>
      <c r="C215" s="94" t="s">
        <v>522</v>
      </c>
      <c r="D215" s="36">
        <f>ROW()-36</f>
        <v>179</v>
      </c>
      <c r="E215" s="3" t="s">
        <v>369</v>
      </c>
      <c r="F215" s="4" t="s">
        <v>370</v>
      </c>
      <c r="G215" s="5" t="s">
        <v>15</v>
      </c>
      <c r="H215" s="5" t="s">
        <v>15</v>
      </c>
      <c r="I215" s="5" t="s">
        <v>15</v>
      </c>
      <c r="J215" s="5" t="s">
        <v>15</v>
      </c>
      <c r="K215" s="5" t="s">
        <v>15</v>
      </c>
      <c r="L215" s="5" t="s">
        <v>15</v>
      </c>
      <c r="M215" s="6" t="s">
        <v>371</v>
      </c>
    </row>
    <row r="216" spans="1:13" ht="26.4" x14ac:dyDescent="0.3">
      <c r="A216" s="38"/>
      <c r="B216" s="81" t="s">
        <v>306</v>
      </c>
      <c r="C216" s="94" t="s">
        <v>522</v>
      </c>
      <c r="D216" s="36">
        <f t="shared" si="10"/>
        <v>180</v>
      </c>
      <c r="E216" s="19"/>
      <c r="F216" s="3" t="s">
        <v>372</v>
      </c>
      <c r="G216" s="5" t="s">
        <v>181</v>
      </c>
      <c r="H216" s="5" t="s">
        <v>181</v>
      </c>
      <c r="I216" s="5" t="s">
        <v>181</v>
      </c>
      <c r="J216" s="5" t="s">
        <v>181</v>
      </c>
      <c r="K216" s="5" t="s">
        <v>15</v>
      </c>
      <c r="L216" s="5" t="s">
        <v>15</v>
      </c>
      <c r="M216" s="29" t="s">
        <v>373</v>
      </c>
    </row>
    <row r="217" spans="1:13" ht="39.6" x14ac:dyDescent="0.3">
      <c r="A217" s="38"/>
      <c r="B217" s="81" t="s">
        <v>306</v>
      </c>
      <c r="C217" s="94" t="s">
        <v>522</v>
      </c>
      <c r="D217" s="36">
        <f t="shared" si="10"/>
        <v>181</v>
      </c>
      <c r="E217" s="19" t="s">
        <v>374</v>
      </c>
      <c r="F217" s="3" t="s">
        <v>375</v>
      </c>
      <c r="G217" s="5" t="s">
        <v>17</v>
      </c>
      <c r="H217" s="5" t="s">
        <v>17</v>
      </c>
      <c r="I217" s="5" t="s">
        <v>17</v>
      </c>
      <c r="J217" s="5" t="s">
        <v>17</v>
      </c>
      <c r="K217" s="5" t="s">
        <v>15</v>
      </c>
      <c r="L217" s="5" t="s">
        <v>15</v>
      </c>
      <c r="M217" s="29" t="s">
        <v>376</v>
      </c>
    </row>
    <row r="218" spans="1:13" ht="26.4" x14ac:dyDescent="0.3">
      <c r="A218" s="38"/>
      <c r="B218" s="81" t="s">
        <v>306</v>
      </c>
      <c r="C218" s="93" t="s">
        <v>522</v>
      </c>
      <c r="D218" s="36">
        <f t="shared" si="10"/>
        <v>182</v>
      </c>
      <c r="E218" s="3" t="s">
        <v>377</v>
      </c>
      <c r="F218" s="3" t="s">
        <v>378</v>
      </c>
      <c r="G218" s="5" t="s">
        <v>17</v>
      </c>
      <c r="H218" s="5" t="s">
        <v>17</v>
      </c>
      <c r="I218" s="5" t="s">
        <v>17</v>
      </c>
      <c r="J218" s="5" t="s">
        <v>17</v>
      </c>
      <c r="K218" s="5" t="s">
        <v>17</v>
      </c>
      <c r="L218" s="5" t="s">
        <v>15</v>
      </c>
      <c r="M218" s="6" t="s">
        <v>379</v>
      </c>
    </row>
    <row r="219" spans="1:13" s="7" customFormat="1" ht="15" x14ac:dyDescent="0.3">
      <c r="A219" s="38"/>
      <c r="B219" s="81" t="s">
        <v>306</v>
      </c>
      <c r="C219" s="76"/>
      <c r="D219" s="52" t="s">
        <v>191</v>
      </c>
      <c r="E219" s="51"/>
      <c r="F219" s="51"/>
      <c r="G219" s="51"/>
      <c r="H219" s="51"/>
      <c r="I219" s="51"/>
      <c r="J219" s="51"/>
      <c r="K219" s="51"/>
      <c r="L219" s="51"/>
      <c r="M219" s="49"/>
    </row>
    <row r="220" spans="1:13" ht="15" x14ac:dyDescent="0.3">
      <c r="A220" s="38"/>
      <c r="B220" s="81" t="s">
        <v>306</v>
      </c>
      <c r="C220" s="92" t="s">
        <v>531</v>
      </c>
      <c r="D220" s="36">
        <f>ROW()-37</f>
        <v>183</v>
      </c>
      <c r="E220" s="88"/>
      <c r="F220" s="4" t="s">
        <v>339</v>
      </c>
      <c r="G220" s="5" t="s">
        <v>15</v>
      </c>
      <c r="H220" s="5" t="s">
        <v>15</v>
      </c>
      <c r="I220" s="5" t="s">
        <v>15</v>
      </c>
      <c r="J220" s="5" t="s">
        <v>182</v>
      </c>
      <c r="K220" s="5" t="s">
        <v>15</v>
      </c>
      <c r="L220" s="5" t="s">
        <v>15</v>
      </c>
      <c r="M220" s="6"/>
    </row>
    <row r="221" spans="1:13" ht="26.4" x14ac:dyDescent="0.3">
      <c r="A221" s="38"/>
      <c r="B221" s="81" t="s">
        <v>306</v>
      </c>
      <c r="C221" s="94" t="s">
        <v>531</v>
      </c>
      <c r="D221" s="36">
        <f t="shared" ref="D221:D234" si="11">ROW()-37</f>
        <v>184</v>
      </c>
      <c r="E221" s="88"/>
      <c r="F221" s="4" t="s">
        <v>380</v>
      </c>
      <c r="G221" s="5" t="s">
        <v>15</v>
      </c>
      <c r="H221" s="5" t="s">
        <v>15</v>
      </c>
      <c r="I221" s="5" t="s">
        <v>15</v>
      </c>
      <c r="J221" s="5" t="s">
        <v>182</v>
      </c>
      <c r="K221" s="5" t="s">
        <v>15</v>
      </c>
      <c r="L221" s="5" t="s">
        <v>15</v>
      </c>
      <c r="M221" s="6" t="s">
        <v>381</v>
      </c>
    </row>
    <row r="222" spans="1:13" ht="15" x14ac:dyDescent="0.3">
      <c r="A222" s="38"/>
      <c r="B222" s="81" t="s">
        <v>306</v>
      </c>
      <c r="C222" s="94" t="s">
        <v>531</v>
      </c>
      <c r="D222" s="36">
        <f t="shared" si="11"/>
        <v>185</v>
      </c>
      <c r="E222" s="88"/>
      <c r="F222" s="4" t="s">
        <v>382</v>
      </c>
      <c r="G222" s="5" t="s">
        <v>15</v>
      </c>
      <c r="H222" s="5" t="s">
        <v>15</v>
      </c>
      <c r="I222" s="5" t="s">
        <v>15</v>
      </c>
      <c r="J222" s="5" t="s">
        <v>182</v>
      </c>
      <c r="K222" s="5" t="s">
        <v>15</v>
      </c>
      <c r="L222" s="5" t="s">
        <v>15</v>
      </c>
      <c r="M222" s="6" t="s">
        <v>383</v>
      </c>
    </row>
    <row r="223" spans="1:13" ht="50.25" customHeight="1" x14ac:dyDescent="0.3">
      <c r="A223" s="38"/>
      <c r="B223" s="81" t="s">
        <v>306</v>
      </c>
      <c r="C223" s="94" t="s">
        <v>531</v>
      </c>
      <c r="D223" s="36">
        <f t="shared" si="11"/>
        <v>186</v>
      </c>
      <c r="E223" s="3"/>
      <c r="F223" s="3" t="s">
        <v>384</v>
      </c>
      <c r="G223" s="5" t="s">
        <v>15</v>
      </c>
      <c r="H223" s="5" t="s">
        <v>15</v>
      </c>
      <c r="I223" s="5" t="s">
        <v>15</v>
      </c>
      <c r="J223" s="5" t="s">
        <v>182</v>
      </c>
      <c r="K223" s="5" t="s">
        <v>15</v>
      </c>
      <c r="L223" s="5" t="s">
        <v>15</v>
      </c>
      <c r="M223" s="6"/>
    </row>
    <row r="224" spans="1:13" ht="52.5" customHeight="1" x14ac:dyDescent="0.3">
      <c r="A224" s="38"/>
      <c r="B224" s="81" t="s">
        <v>306</v>
      </c>
      <c r="C224" s="94" t="s">
        <v>531</v>
      </c>
      <c r="D224" s="36">
        <f t="shared" si="11"/>
        <v>187</v>
      </c>
      <c r="E224" s="3"/>
      <c r="F224" s="3" t="s">
        <v>385</v>
      </c>
      <c r="G224" s="5" t="s">
        <v>15</v>
      </c>
      <c r="H224" s="5" t="s">
        <v>15</v>
      </c>
      <c r="I224" s="5" t="s">
        <v>15</v>
      </c>
      <c r="J224" s="5" t="s">
        <v>182</v>
      </c>
      <c r="K224" s="5" t="s">
        <v>15</v>
      </c>
      <c r="L224" s="5" t="s">
        <v>15</v>
      </c>
      <c r="M224" s="6"/>
    </row>
    <row r="225" spans="1:13" ht="15" x14ac:dyDescent="0.3">
      <c r="A225" s="38"/>
      <c r="B225" s="81" t="s">
        <v>306</v>
      </c>
      <c r="C225" s="94" t="s">
        <v>531</v>
      </c>
      <c r="D225" s="36">
        <f t="shared" si="11"/>
        <v>188</v>
      </c>
      <c r="E225" s="95" t="s">
        <v>386</v>
      </c>
      <c r="F225" s="4" t="s">
        <v>387</v>
      </c>
      <c r="G225" s="5" t="s">
        <v>15</v>
      </c>
      <c r="H225" s="5" t="s">
        <v>15</v>
      </c>
      <c r="I225" s="5" t="s">
        <v>15</v>
      </c>
      <c r="J225" s="5" t="s">
        <v>182</v>
      </c>
      <c r="K225" s="5" t="s">
        <v>15</v>
      </c>
      <c r="L225" s="5" t="s">
        <v>15</v>
      </c>
      <c r="M225" s="6" t="s">
        <v>388</v>
      </c>
    </row>
    <row r="226" spans="1:13" ht="15" x14ac:dyDescent="0.3">
      <c r="A226" s="38"/>
      <c r="B226" s="81" t="s">
        <v>306</v>
      </c>
      <c r="C226" s="94" t="s">
        <v>531</v>
      </c>
      <c r="D226" s="36">
        <f t="shared" si="11"/>
        <v>189</v>
      </c>
      <c r="E226" s="96"/>
      <c r="F226" s="4" t="s">
        <v>389</v>
      </c>
      <c r="G226" s="5" t="s">
        <v>15</v>
      </c>
      <c r="H226" s="5" t="s">
        <v>15</v>
      </c>
      <c r="I226" s="5" t="s">
        <v>15</v>
      </c>
      <c r="J226" s="5" t="s">
        <v>182</v>
      </c>
      <c r="K226" s="5" t="s">
        <v>15</v>
      </c>
      <c r="L226" s="5" t="s">
        <v>15</v>
      </c>
      <c r="M226" s="6" t="s">
        <v>390</v>
      </c>
    </row>
    <row r="227" spans="1:13" ht="15" x14ac:dyDescent="0.3">
      <c r="A227" s="38"/>
      <c r="B227" s="81" t="s">
        <v>306</v>
      </c>
      <c r="C227" s="94" t="s">
        <v>531</v>
      </c>
      <c r="D227" s="36">
        <f t="shared" si="11"/>
        <v>190</v>
      </c>
      <c r="E227" s="96"/>
      <c r="F227" s="4" t="s">
        <v>391</v>
      </c>
      <c r="G227" s="5" t="s">
        <v>15</v>
      </c>
      <c r="H227" s="5" t="s">
        <v>15</v>
      </c>
      <c r="I227" s="5" t="s">
        <v>15</v>
      </c>
      <c r="J227" s="5" t="s">
        <v>182</v>
      </c>
      <c r="K227" s="5" t="s">
        <v>15</v>
      </c>
      <c r="L227" s="5" t="s">
        <v>15</v>
      </c>
      <c r="M227" s="6" t="s">
        <v>392</v>
      </c>
    </row>
    <row r="228" spans="1:13" ht="15" x14ac:dyDescent="0.3">
      <c r="A228" s="38"/>
      <c r="B228" s="81" t="s">
        <v>306</v>
      </c>
      <c r="C228" s="94" t="s">
        <v>531</v>
      </c>
      <c r="D228" s="36">
        <f t="shared" si="11"/>
        <v>191</v>
      </c>
      <c r="E228" s="96"/>
      <c r="F228" s="4" t="s">
        <v>393</v>
      </c>
      <c r="G228" s="5" t="s">
        <v>15</v>
      </c>
      <c r="H228" s="5" t="s">
        <v>15</v>
      </c>
      <c r="I228" s="5" t="s">
        <v>15</v>
      </c>
      <c r="J228" s="5" t="s">
        <v>182</v>
      </c>
      <c r="K228" s="5" t="s">
        <v>15</v>
      </c>
      <c r="L228" s="5" t="s">
        <v>15</v>
      </c>
      <c r="M228" s="6" t="s">
        <v>394</v>
      </c>
    </row>
    <row r="229" spans="1:13" ht="15" x14ac:dyDescent="0.3">
      <c r="A229" s="38"/>
      <c r="B229" s="81" t="s">
        <v>306</v>
      </c>
      <c r="C229" s="94" t="s">
        <v>531</v>
      </c>
      <c r="D229" s="36">
        <f t="shared" si="11"/>
        <v>192</v>
      </c>
      <c r="E229" s="97"/>
      <c r="F229" s="4" t="s">
        <v>395</v>
      </c>
      <c r="G229" s="5" t="s">
        <v>17</v>
      </c>
      <c r="H229" s="5" t="s">
        <v>17</v>
      </c>
      <c r="I229" s="5" t="s">
        <v>17</v>
      </c>
      <c r="J229" s="5" t="s">
        <v>17</v>
      </c>
      <c r="K229" s="5" t="s">
        <v>17</v>
      </c>
      <c r="L229" s="5" t="s">
        <v>15</v>
      </c>
      <c r="M229" s="6" t="s">
        <v>396</v>
      </c>
    </row>
    <row r="230" spans="1:13" ht="26.4" x14ac:dyDescent="0.3">
      <c r="A230" s="38"/>
      <c r="B230" s="81" t="s">
        <v>306</v>
      </c>
      <c r="C230" s="94" t="s">
        <v>531</v>
      </c>
      <c r="D230" s="36">
        <f t="shared" si="11"/>
        <v>193</v>
      </c>
      <c r="E230" s="88" t="s">
        <v>397</v>
      </c>
      <c r="F230" s="4" t="s">
        <v>398</v>
      </c>
      <c r="G230" s="5" t="s">
        <v>15</v>
      </c>
      <c r="H230" s="5" t="s">
        <v>15</v>
      </c>
      <c r="I230" s="5" t="s">
        <v>15</v>
      </c>
      <c r="J230" s="5" t="s">
        <v>182</v>
      </c>
      <c r="K230" s="5" t="s">
        <v>15</v>
      </c>
      <c r="L230" s="5" t="s">
        <v>15</v>
      </c>
      <c r="M230" s="6" t="s">
        <v>399</v>
      </c>
    </row>
    <row r="231" spans="1:13" ht="26.4" x14ac:dyDescent="0.3">
      <c r="A231" s="38"/>
      <c r="B231" s="81" t="s">
        <v>306</v>
      </c>
      <c r="C231" s="94" t="s">
        <v>531</v>
      </c>
      <c r="D231" s="36">
        <f t="shared" si="11"/>
        <v>194</v>
      </c>
      <c r="E231" s="88"/>
      <c r="F231" s="4" t="s">
        <v>400</v>
      </c>
      <c r="G231" s="5" t="s">
        <v>15</v>
      </c>
      <c r="H231" s="5" t="s">
        <v>15</v>
      </c>
      <c r="I231" s="5" t="s">
        <v>15</v>
      </c>
      <c r="J231" s="5" t="s">
        <v>182</v>
      </c>
      <c r="K231" s="5" t="s">
        <v>15</v>
      </c>
      <c r="L231" s="5" t="s">
        <v>15</v>
      </c>
      <c r="M231" s="6" t="s">
        <v>401</v>
      </c>
    </row>
    <row r="232" spans="1:13" ht="27.6" x14ac:dyDescent="0.3">
      <c r="A232" s="38"/>
      <c r="B232" s="81" t="s">
        <v>306</v>
      </c>
      <c r="C232" s="94" t="s">
        <v>531</v>
      </c>
      <c r="D232" s="36">
        <f t="shared" si="11"/>
        <v>195</v>
      </c>
      <c r="E232" s="88"/>
      <c r="F232" s="13" t="s">
        <v>402</v>
      </c>
      <c r="G232" s="5" t="s">
        <v>15</v>
      </c>
      <c r="H232" s="5" t="s">
        <v>15</v>
      </c>
      <c r="I232" s="5" t="s">
        <v>15</v>
      </c>
      <c r="J232" s="5" t="s">
        <v>182</v>
      </c>
      <c r="K232" s="5" t="s">
        <v>15</v>
      </c>
      <c r="L232" s="5" t="s">
        <v>15</v>
      </c>
      <c r="M232" s="6"/>
    </row>
    <row r="233" spans="1:13" ht="15" x14ac:dyDescent="0.3">
      <c r="A233" s="38"/>
      <c r="B233" s="81" t="s">
        <v>306</v>
      </c>
      <c r="C233" s="94" t="s">
        <v>531</v>
      </c>
      <c r="D233" s="36">
        <f t="shared" si="11"/>
        <v>196</v>
      </c>
      <c r="E233" s="4" t="s">
        <v>403</v>
      </c>
      <c r="F233" s="4" t="s">
        <v>404</v>
      </c>
      <c r="G233" s="5" t="s">
        <v>15</v>
      </c>
      <c r="H233" s="5" t="s">
        <v>15</v>
      </c>
      <c r="I233" s="5" t="s">
        <v>15</v>
      </c>
      <c r="J233" s="5" t="s">
        <v>182</v>
      </c>
      <c r="K233" s="5" t="s">
        <v>15</v>
      </c>
      <c r="L233" s="5" t="s">
        <v>15</v>
      </c>
      <c r="M233" s="6" t="s">
        <v>405</v>
      </c>
    </row>
    <row r="234" spans="1:13" ht="26.4" x14ac:dyDescent="0.3">
      <c r="A234" s="38"/>
      <c r="B234" s="81" t="s">
        <v>306</v>
      </c>
      <c r="C234" s="93" t="s">
        <v>531</v>
      </c>
      <c r="D234" s="36">
        <f t="shared" si="11"/>
        <v>197</v>
      </c>
      <c r="E234" s="3" t="s">
        <v>406</v>
      </c>
      <c r="F234" s="4" t="s">
        <v>407</v>
      </c>
      <c r="G234" s="5" t="s">
        <v>17</v>
      </c>
      <c r="H234" s="5" t="s">
        <v>17</v>
      </c>
      <c r="I234" s="5" t="s">
        <v>17</v>
      </c>
      <c r="J234" s="5" t="s">
        <v>17</v>
      </c>
      <c r="K234" s="5" t="s">
        <v>15</v>
      </c>
      <c r="L234" s="5" t="s">
        <v>15</v>
      </c>
      <c r="M234" s="29" t="s">
        <v>408</v>
      </c>
    </row>
    <row r="235" spans="1:13" s="7" customFormat="1" ht="13.2" x14ac:dyDescent="0.2">
      <c r="B235" s="81" t="s">
        <v>306</v>
      </c>
      <c r="C235" s="76"/>
      <c r="D235" s="52" t="s">
        <v>409</v>
      </c>
      <c r="E235" s="51"/>
      <c r="F235" s="51"/>
      <c r="G235" s="51"/>
      <c r="H235" s="51"/>
      <c r="I235" s="51"/>
      <c r="J235" s="51"/>
      <c r="K235" s="51"/>
      <c r="L235" s="51"/>
      <c r="M235" s="49"/>
    </row>
    <row r="236" spans="1:13" ht="15" x14ac:dyDescent="0.3">
      <c r="A236" s="38"/>
      <c r="B236" s="81" t="s">
        <v>306</v>
      </c>
      <c r="C236" s="92" t="s">
        <v>195</v>
      </c>
      <c r="D236" s="36">
        <f>ROW()-38</f>
        <v>198</v>
      </c>
      <c r="E236" s="4" t="s">
        <v>403</v>
      </c>
      <c r="F236" s="4" t="s">
        <v>404</v>
      </c>
      <c r="G236" s="5" t="s">
        <v>15</v>
      </c>
      <c r="H236" s="5" t="s">
        <v>15</v>
      </c>
      <c r="I236" s="5" t="s">
        <v>15</v>
      </c>
      <c r="J236" s="5" t="s">
        <v>182</v>
      </c>
      <c r="K236" s="5" t="s">
        <v>15</v>
      </c>
      <c r="L236" s="5" t="s">
        <v>15</v>
      </c>
      <c r="M236" s="6" t="s">
        <v>410</v>
      </c>
    </row>
    <row r="237" spans="1:13" ht="15" x14ac:dyDescent="0.3">
      <c r="A237" s="38"/>
      <c r="B237" s="81" t="s">
        <v>306</v>
      </c>
      <c r="C237" s="94" t="s">
        <v>195</v>
      </c>
      <c r="D237" s="36">
        <f t="shared" ref="D237:D239" si="12">ROW()-38</f>
        <v>199</v>
      </c>
      <c r="E237" s="4"/>
      <c r="F237" s="4" t="s">
        <v>411</v>
      </c>
      <c r="G237" s="5" t="s">
        <v>182</v>
      </c>
      <c r="H237" s="5" t="s">
        <v>182</v>
      </c>
      <c r="I237" s="5" t="s">
        <v>182</v>
      </c>
      <c r="J237" s="5" t="s">
        <v>182</v>
      </c>
      <c r="K237" s="5" t="s">
        <v>182</v>
      </c>
      <c r="L237" s="5" t="s">
        <v>182</v>
      </c>
      <c r="M237" s="6"/>
    </row>
    <row r="238" spans="1:13" ht="27.6" x14ac:dyDescent="0.3">
      <c r="A238" s="38"/>
      <c r="B238" s="81" t="s">
        <v>306</v>
      </c>
      <c r="C238" s="94" t="s">
        <v>195</v>
      </c>
      <c r="D238" s="36">
        <f t="shared" si="12"/>
        <v>200</v>
      </c>
      <c r="E238" s="88" t="s">
        <v>195</v>
      </c>
      <c r="F238" s="13" t="s">
        <v>412</v>
      </c>
      <c r="G238" s="5" t="s">
        <v>15</v>
      </c>
      <c r="H238" s="5" t="s">
        <v>15</v>
      </c>
      <c r="I238" s="5" t="s">
        <v>15</v>
      </c>
      <c r="J238" s="5" t="s">
        <v>182</v>
      </c>
      <c r="K238" s="5" t="s">
        <v>15</v>
      </c>
      <c r="L238" s="5" t="s">
        <v>15</v>
      </c>
      <c r="M238" s="6"/>
    </row>
    <row r="239" spans="1:13" ht="27.6" x14ac:dyDescent="0.3">
      <c r="A239" s="38"/>
      <c r="B239" s="81" t="s">
        <v>306</v>
      </c>
      <c r="C239" s="93" t="s">
        <v>195</v>
      </c>
      <c r="D239" s="36">
        <f t="shared" si="12"/>
        <v>201</v>
      </c>
      <c r="E239" s="88"/>
      <c r="F239" s="13" t="s">
        <v>413</v>
      </c>
      <c r="G239" s="5" t="s">
        <v>15</v>
      </c>
      <c r="H239" s="5" t="s">
        <v>15</v>
      </c>
      <c r="I239" s="5" t="s">
        <v>15</v>
      </c>
      <c r="J239" s="5" t="s">
        <v>182</v>
      </c>
      <c r="K239" s="5" t="s">
        <v>15</v>
      </c>
      <c r="L239" s="5" t="s">
        <v>15</v>
      </c>
      <c r="M239" s="6"/>
    </row>
    <row r="240" spans="1:13" s="7" customFormat="1" ht="15" x14ac:dyDescent="0.3">
      <c r="A240" s="38"/>
      <c r="B240" s="81" t="s">
        <v>306</v>
      </c>
      <c r="C240" s="76"/>
      <c r="D240" s="52" t="s">
        <v>197</v>
      </c>
      <c r="E240" s="51"/>
      <c r="F240" s="51"/>
      <c r="G240" s="51"/>
      <c r="H240" s="51"/>
      <c r="I240" s="51"/>
      <c r="J240" s="51"/>
      <c r="K240" s="51"/>
      <c r="L240" s="51"/>
      <c r="M240" s="49"/>
    </row>
    <row r="241" spans="1:13" ht="15" x14ac:dyDescent="0.3">
      <c r="A241" s="38"/>
      <c r="B241" s="81" t="s">
        <v>306</v>
      </c>
      <c r="C241" s="92" t="s">
        <v>523</v>
      </c>
      <c r="D241" s="36">
        <f>ROW()-39</f>
        <v>202</v>
      </c>
      <c r="E241" s="88"/>
      <c r="F241" s="4" t="s">
        <v>339</v>
      </c>
      <c r="G241" s="5" t="s">
        <v>15</v>
      </c>
      <c r="H241" s="5" t="s">
        <v>15</v>
      </c>
      <c r="I241" s="5" t="s">
        <v>15</v>
      </c>
      <c r="J241" s="5" t="s">
        <v>182</v>
      </c>
      <c r="K241" s="5" t="s">
        <v>15</v>
      </c>
      <c r="L241" s="5" t="s">
        <v>15</v>
      </c>
      <c r="M241" s="6"/>
    </row>
    <row r="242" spans="1:13" ht="15" x14ac:dyDescent="0.3">
      <c r="A242" s="38"/>
      <c r="B242" s="81" t="s">
        <v>306</v>
      </c>
      <c r="C242" s="94" t="s">
        <v>523</v>
      </c>
      <c r="D242" s="36">
        <f t="shared" ref="D242:D246" si="13">ROW()-39</f>
        <v>203</v>
      </c>
      <c r="E242" s="88"/>
      <c r="F242" s="4" t="s">
        <v>414</v>
      </c>
      <c r="G242" s="5" t="s">
        <v>15</v>
      </c>
      <c r="H242" s="5" t="s">
        <v>15</v>
      </c>
      <c r="I242" s="5" t="s">
        <v>15</v>
      </c>
      <c r="J242" s="5" t="s">
        <v>182</v>
      </c>
      <c r="K242" s="5" t="s">
        <v>15</v>
      </c>
      <c r="L242" s="5" t="s">
        <v>15</v>
      </c>
      <c r="M242" s="6"/>
    </row>
    <row r="243" spans="1:13" ht="15" x14ac:dyDescent="0.3">
      <c r="A243" s="38"/>
      <c r="B243" s="81" t="s">
        <v>306</v>
      </c>
      <c r="C243" s="94" t="s">
        <v>523</v>
      </c>
      <c r="D243" s="36">
        <f t="shared" si="13"/>
        <v>204</v>
      </c>
      <c r="E243" s="3"/>
      <c r="F243" s="4" t="s">
        <v>415</v>
      </c>
      <c r="G243" s="5" t="s">
        <v>182</v>
      </c>
      <c r="H243" s="5" t="s">
        <v>182</v>
      </c>
      <c r="I243" s="5" t="s">
        <v>182</v>
      </c>
      <c r="J243" s="5" t="s">
        <v>182</v>
      </c>
      <c r="K243" s="5" t="s">
        <v>182</v>
      </c>
      <c r="L243" s="5" t="s">
        <v>182</v>
      </c>
      <c r="M243" s="6"/>
    </row>
    <row r="244" spans="1:13" ht="15" x14ac:dyDescent="0.3">
      <c r="A244" s="38"/>
      <c r="B244" s="81" t="s">
        <v>306</v>
      </c>
      <c r="C244" s="94" t="s">
        <v>523</v>
      </c>
      <c r="D244" s="36">
        <f t="shared" si="13"/>
        <v>205</v>
      </c>
      <c r="E244" s="4" t="s">
        <v>314</v>
      </c>
      <c r="F244" s="4" t="s">
        <v>416</v>
      </c>
      <c r="G244" s="5" t="s">
        <v>15</v>
      </c>
      <c r="H244" s="5" t="s">
        <v>15</v>
      </c>
      <c r="I244" s="5" t="s">
        <v>15</v>
      </c>
      <c r="J244" s="5" t="s">
        <v>182</v>
      </c>
      <c r="K244" s="5" t="s">
        <v>15</v>
      </c>
      <c r="L244" s="5" t="s">
        <v>15</v>
      </c>
      <c r="M244" s="6" t="s">
        <v>316</v>
      </c>
    </row>
    <row r="245" spans="1:13" ht="15" x14ac:dyDescent="0.3">
      <c r="A245" s="38"/>
      <c r="B245" s="81" t="s">
        <v>306</v>
      </c>
      <c r="C245" s="94" t="s">
        <v>523</v>
      </c>
      <c r="D245" s="36">
        <f t="shared" si="13"/>
        <v>206</v>
      </c>
      <c r="E245" s="3" t="s">
        <v>186</v>
      </c>
      <c r="F245" s="3"/>
      <c r="G245" s="5" t="s">
        <v>15</v>
      </c>
      <c r="H245" s="5" t="s">
        <v>15</v>
      </c>
      <c r="I245" s="5" t="s">
        <v>15</v>
      </c>
      <c r="J245" s="5" t="s">
        <v>182</v>
      </c>
      <c r="K245" s="5" t="s">
        <v>15</v>
      </c>
      <c r="L245" s="5" t="s">
        <v>15</v>
      </c>
      <c r="M245" s="6"/>
    </row>
    <row r="246" spans="1:13" ht="26.4" x14ac:dyDescent="0.3">
      <c r="A246" s="38"/>
      <c r="B246" s="81" t="s">
        <v>306</v>
      </c>
      <c r="C246" s="93" t="s">
        <v>523</v>
      </c>
      <c r="D246" s="36">
        <f t="shared" si="13"/>
        <v>207</v>
      </c>
      <c r="E246" s="16"/>
      <c r="F246" s="3" t="s">
        <v>417</v>
      </c>
      <c r="G246" s="5" t="s">
        <v>48</v>
      </c>
      <c r="H246" s="5" t="s">
        <v>48</v>
      </c>
      <c r="I246" s="5" t="s">
        <v>48</v>
      </c>
      <c r="J246" s="5" t="s">
        <v>15</v>
      </c>
      <c r="K246" s="5" t="s">
        <v>15</v>
      </c>
      <c r="L246" s="5" t="s">
        <v>15</v>
      </c>
      <c r="M246" s="6" t="s">
        <v>418</v>
      </c>
    </row>
    <row r="247" spans="1:13" s="7" customFormat="1" ht="15" x14ac:dyDescent="0.3">
      <c r="A247" s="38"/>
      <c r="B247" s="81" t="s">
        <v>306</v>
      </c>
      <c r="C247" s="76"/>
      <c r="D247" s="52" t="s">
        <v>206</v>
      </c>
      <c r="E247" s="51"/>
      <c r="F247" s="51"/>
      <c r="G247" s="51"/>
      <c r="H247" s="51"/>
      <c r="I247" s="51"/>
      <c r="J247" s="51"/>
      <c r="K247" s="51"/>
      <c r="L247" s="51"/>
      <c r="M247" s="49"/>
    </row>
    <row r="248" spans="1:13" ht="15" x14ac:dyDescent="0.3">
      <c r="A248" s="38"/>
      <c r="B248" s="81" t="s">
        <v>306</v>
      </c>
      <c r="C248" s="92" t="s">
        <v>524</v>
      </c>
      <c r="D248" s="36">
        <f>ROW()-40</f>
        <v>208</v>
      </c>
      <c r="E248" s="88"/>
      <c r="F248" s="4" t="s">
        <v>419</v>
      </c>
      <c r="G248" s="5" t="s">
        <v>15</v>
      </c>
      <c r="H248" s="5" t="s">
        <v>15</v>
      </c>
      <c r="I248" s="5" t="s">
        <v>15</v>
      </c>
      <c r="J248" s="5" t="s">
        <v>182</v>
      </c>
      <c r="K248" s="5" t="s">
        <v>15</v>
      </c>
      <c r="L248" s="5" t="s">
        <v>15</v>
      </c>
      <c r="M248" s="6" t="s">
        <v>420</v>
      </c>
    </row>
    <row r="249" spans="1:13" ht="26.4" x14ac:dyDescent="0.3">
      <c r="A249" s="38"/>
      <c r="B249" s="81" t="s">
        <v>306</v>
      </c>
      <c r="C249" s="94" t="s">
        <v>524</v>
      </c>
      <c r="D249" s="36">
        <f t="shared" ref="D249:D256" si="14">ROW()-40</f>
        <v>209</v>
      </c>
      <c r="E249" s="88"/>
      <c r="F249" s="4" t="s">
        <v>421</v>
      </c>
      <c r="G249" s="5" t="s">
        <v>15</v>
      </c>
      <c r="H249" s="5" t="s">
        <v>15</v>
      </c>
      <c r="I249" s="5" t="s">
        <v>15</v>
      </c>
      <c r="J249" s="5" t="s">
        <v>182</v>
      </c>
      <c r="K249" s="5" t="s">
        <v>15</v>
      </c>
      <c r="L249" s="5" t="s">
        <v>15</v>
      </c>
      <c r="M249" s="6" t="s">
        <v>422</v>
      </c>
    </row>
    <row r="250" spans="1:13" ht="26.4" x14ac:dyDescent="0.3">
      <c r="A250" s="38"/>
      <c r="B250" s="81" t="s">
        <v>306</v>
      </c>
      <c r="C250" s="94" t="s">
        <v>524</v>
      </c>
      <c r="D250" s="36">
        <f t="shared" si="14"/>
        <v>210</v>
      </c>
      <c r="E250" s="88"/>
      <c r="F250" s="4" t="s">
        <v>423</v>
      </c>
      <c r="G250" s="5" t="s">
        <v>15</v>
      </c>
      <c r="H250" s="5" t="s">
        <v>15</v>
      </c>
      <c r="I250" s="5" t="s">
        <v>15</v>
      </c>
      <c r="J250" s="5" t="s">
        <v>182</v>
      </c>
      <c r="K250" s="5" t="s">
        <v>15</v>
      </c>
      <c r="L250" s="5" t="s">
        <v>15</v>
      </c>
      <c r="M250" s="6" t="s">
        <v>424</v>
      </c>
    </row>
    <row r="251" spans="1:13" ht="38.25" customHeight="1" x14ac:dyDescent="0.3">
      <c r="A251" s="38"/>
      <c r="B251" s="81" t="s">
        <v>306</v>
      </c>
      <c r="C251" s="94" t="s">
        <v>524</v>
      </c>
      <c r="D251" s="36">
        <f t="shared" si="14"/>
        <v>211</v>
      </c>
      <c r="E251" s="88"/>
      <c r="F251" s="4" t="s">
        <v>425</v>
      </c>
      <c r="G251" s="5" t="s">
        <v>15</v>
      </c>
      <c r="H251" s="5" t="s">
        <v>15</v>
      </c>
      <c r="I251" s="5" t="s">
        <v>15</v>
      </c>
      <c r="J251" s="5" t="s">
        <v>182</v>
      </c>
      <c r="K251" s="5" t="s">
        <v>15</v>
      </c>
      <c r="L251" s="5" t="s">
        <v>15</v>
      </c>
      <c r="M251" s="6" t="s">
        <v>426</v>
      </c>
    </row>
    <row r="252" spans="1:13" ht="15" x14ac:dyDescent="0.3">
      <c r="A252" s="38"/>
      <c r="B252" s="81" t="s">
        <v>306</v>
      </c>
      <c r="C252" s="94" t="s">
        <v>524</v>
      </c>
      <c r="D252" s="36">
        <f t="shared" si="14"/>
        <v>212</v>
      </c>
      <c r="E252" s="88"/>
      <c r="F252" s="4" t="s">
        <v>414</v>
      </c>
      <c r="G252" s="5" t="s">
        <v>15</v>
      </c>
      <c r="H252" s="5" t="s">
        <v>15</v>
      </c>
      <c r="I252" s="5" t="s">
        <v>15</v>
      </c>
      <c r="J252" s="5" t="s">
        <v>182</v>
      </c>
      <c r="K252" s="5" t="s">
        <v>15</v>
      </c>
      <c r="L252" s="5" t="s">
        <v>15</v>
      </c>
      <c r="M252" s="6"/>
    </row>
    <row r="253" spans="1:13" ht="15" x14ac:dyDescent="0.3">
      <c r="A253" s="38"/>
      <c r="B253" s="81" t="s">
        <v>306</v>
      </c>
      <c r="C253" s="94" t="s">
        <v>524</v>
      </c>
      <c r="D253" s="36">
        <f t="shared" si="14"/>
        <v>213</v>
      </c>
      <c r="E253" s="3"/>
      <c r="F253" s="4" t="s">
        <v>427</v>
      </c>
      <c r="G253" s="5" t="s">
        <v>15</v>
      </c>
      <c r="H253" s="5" t="s">
        <v>15</v>
      </c>
      <c r="I253" s="5" t="s">
        <v>15</v>
      </c>
      <c r="J253" s="5" t="s">
        <v>15</v>
      </c>
      <c r="K253" s="5" t="s">
        <v>15</v>
      </c>
      <c r="L253" s="5" t="s">
        <v>15</v>
      </c>
      <c r="M253" s="6"/>
    </row>
    <row r="254" spans="1:13" ht="26.4" x14ac:dyDescent="0.3">
      <c r="A254" s="38"/>
      <c r="B254" s="81" t="s">
        <v>306</v>
      </c>
      <c r="C254" s="94" t="s">
        <v>524</v>
      </c>
      <c r="D254" s="36">
        <f t="shared" si="14"/>
        <v>214</v>
      </c>
      <c r="E254" s="4" t="s">
        <v>428</v>
      </c>
      <c r="F254" s="4" t="s">
        <v>429</v>
      </c>
      <c r="G254" s="5" t="s">
        <v>15</v>
      </c>
      <c r="H254" s="5" t="s">
        <v>15</v>
      </c>
      <c r="I254" s="5" t="s">
        <v>15</v>
      </c>
      <c r="J254" s="5" t="s">
        <v>182</v>
      </c>
      <c r="K254" s="5" t="s">
        <v>15</v>
      </c>
      <c r="L254" s="5" t="s">
        <v>15</v>
      </c>
      <c r="M254" s="6" t="s">
        <v>430</v>
      </c>
    </row>
    <row r="255" spans="1:13" ht="15" x14ac:dyDescent="0.3">
      <c r="A255" s="38"/>
      <c r="B255" s="81" t="s">
        <v>306</v>
      </c>
      <c r="C255" s="94" t="s">
        <v>524</v>
      </c>
      <c r="D255" s="36">
        <f t="shared" si="14"/>
        <v>215</v>
      </c>
      <c r="E255" s="4"/>
      <c r="F255" s="4" t="s">
        <v>431</v>
      </c>
      <c r="G255" s="5" t="s">
        <v>181</v>
      </c>
      <c r="H255" s="5" t="s">
        <v>181</v>
      </c>
      <c r="I255" s="5" t="s">
        <v>182</v>
      </c>
      <c r="J255" s="5" t="s">
        <v>182</v>
      </c>
      <c r="K255" s="5" t="s">
        <v>182</v>
      </c>
      <c r="L255" s="5" t="s">
        <v>182</v>
      </c>
      <c r="M255" s="6"/>
    </row>
    <row r="256" spans="1:13" ht="15" x14ac:dyDescent="0.3">
      <c r="A256" s="38"/>
      <c r="B256" s="81" t="s">
        <v>306</v>
      </c>
      <c r="C256" s="93" t="s">
        <v>524</v>
      </c>
      <c r="D256" s="36">
        <f t="shared" si="14"/>
        <v>216</v>
      </c>
      <c r="E256" s="4"/>
      <c r="F256" s="4" t="s">
        <v>432</v>
      </c>
      <c r="G256" s="5" t="s">
        <v>181</v>
      </c>
      <c r="H256" s="5" t="s">
        <v>181</v>
      </c>
      <c r="I256" s="5" t="s">
        <v>182</v>
      </c>
      <c r="J256" s="5" t="s">
        <v>182</v>
      </c>
      <c r="K256" s="5" t="s">
        <v>182</v>
      </c>
      <c r="L256" s="5" t="s">
        <v>182</v>
      </c>
      <c r="M256" s="6"/>
    </row>
    <row r="257" spans="1:13" s="7" customFormat="1" ht="15" x14ac:dyDescent="0.3">
      <c r="A257" s="38"/>
      <c r="B257" s="81" t="s">
        <v>306</v>
      </c>
      <c r="C257" s="76"/>
      <c r="D257" s="52" t="s">
        <v>433</v>
      </c>
      <c r="E257" s="51"/>
      <c r="F257" s="51"/>
      <c r="G257" s="51"/>
      <c r="H257" s="51"/>
      <c r="I257" s="51"/>
      <c r="J257" s="51"/>
      <c r="K257" s="51"/>
      <c r="L257" s="51"/>
      <c r="M257" s="49"/>
    </row>
    <row r="258" spans="1:13" ht="15" x14ac:dyDescent="0.3">
      <c r="A258" s="38"/>
      <c r="B258" s="81" t="s">
        <v>306</v>
      </c>
      <c r="C258" s="92" t="s">
        <v>536</v>
      </c>
      <c r="D258" s="36">
        <f>ROW()-41</f>
        <v>217</v>
      </c>
      <c r="E258" s="3" t="s">
        <v>434</v>
      </c>
      <c r="F258" s="4" t="s">
        <v>339</v>
      </c>
      <c r="G258" s="5" t="s">
        <v>17</v>
      </c>
      <c r="H258" s="5" t="s">
        <v>17</v>
      </c>
      <c r="I258" s="5" t="s">
        <v>17</v>
      </c>
      <c r="J258" s="5" t="s">
        <v>15</v>
      </c>
      <c r="K258" s="5" t="s">
        <v>15</v>
      </c>
      <c r="L258" s="5" t="s">
        <v>15</v>
      </c>
      <c r="M258" s="6" t="s">
        <v>435</v>
      </c>
    </row>
    <row r="259" spans="1:13" ht="15" x14ac:dyDescent="0.3">
      <c r="A259" s="38"/>
      <c r="B259" s="81" t="s">
        <v>306</v>
      </c>
      <c r="C259" s="94" t="s">
        <v>536</v>
      </c>
      <c r="D259" s="36">
        <f t="shared" ref="D259:D260" si="15">ROW()-41</f>
        <v>218</v>
      </c>
      <c r="E259" s="3" t="s">
        <v>406</v>
      </c>
      <c r="F259" s="4" t="s">
        <v>436</v>
      </c>
      <c r="G259" s="5" t="s">
        <v>17</v>
      </c>
      <c r="H259" s="5" t="s">
        <v>17</v>
      </c>
      <c r="I259" s="5" t="s">
        <v>17</v>
      </c>
      <c r="J259" s="5" t="s">
        <v>15</v>
      </c>
      <c r="K259" s="5" t="s">
        <v>15</v>
      </c>
      <c r="L259" s="5" t="s">
        <v>15</v>
      </c>
      <c r="M259" s="6" t="s">
        <v>316</v>
      </c>
    </row>
    <row r="260" spans="1:13" ht="26.4" x14ac:dyDescent="0.3">
      <c r="A260" s="38"/>
      <c r="B260" s="81" t="s">
        <v>306</v>
      </c>
      <c r="C260" s="93" t="s">
        <v>536</v>
      </c>
      <c r="D260" s="36">
        <f t="shared" si="15"/>
        <v>219</v>
      </c>
      <c r="E260" s="3" t="s">
        <v>437</v>
      </c>
      <c r="F260" s="4" t="s">
        <v>438</v>
      </c>
      <c r="G260" s="5" t="s">
        <v>17</v>
      </c>
      <c r="H260" s="5" t="s">
        <v>17</v>
      </c>
      <c r="I260" s="5" t="s">
        <v>17</v>
      </c>
      <c r="J260" s="5" t="s">
        <v>15</v>
      </c>
      <c r="K260" s="5" t="s">
        <v>15</v>
      </c>
      <c r="L260" s="5" t="s">
        <v>15</v>
      </c>
      <c r="M260" s="6" t="s">
        <v>439</v>
      </c>
    </row>
    <row r="261" spans="1:13" s="7" customFormat="1" ht="15" x14ac:dyDescent="0.3">
      <c r="A261" s="38"/>
      <c r="B261" s="81" t="s">
        <v>306</v>
      </c>
      <c r="C261" s="76"/>
      <c r="D261" s="52" t="s">
        <v>440</v>
      </c>
      <c r="E261" s="51"/>
      <c r="F261" s="51"/>
      <c r="G261" s="51"/>
      <c r="H261" s="51"/>
      <c r="I261" s="51"/>
      <c r="J261" s="51"/>
      <c r="K261" s="51"/>
      <c r="L261" s="51"/>
      <c r="M261" s="49"/>
    </row>
    <row r="262" spans="1:13" ht="94.5" customHeight="1" x14ac:dyDescent="0.3">
      <c r="A262" s="38"/>
      <c r="B262" s="81" t="s">
        <v>306</v>
      </c>
      <c r="C262" s="92" t="s">
        <v>537</v>
      </c>
      <c r="D262" s="36">
        <f>ROW()-42</f>
        <v>220</v>
      </c>
      <c r="E262" s="3" t="s">
        <v>441</v>
      </c>
      <c r="F262" s="4"/>
      <c r="G262" s="5" t="s">
        <v>15</v>
      </c>
      <c r="H262" s="5" t="s">
        <v>15</v>
      </c>
      <c r="I262" s="5" t="s">
        <v>15</v>
      </c>
      <c r="J262" s="5" t="s">
        <v>182</v>
      </c>
      <c r="K262" s="5" t="s">
        <v>15</v>
      </c>
      <c r="L262" s="5" t="s">
        <v>15</v>
      </c>
      <c r="M262" s="6" t="s">
        <v>442</v>
      </c>
    </row>
    <row r="263" spans="1:13" ht="15" x14ac:dyDescent="0.3">
      <c r="A263" s="38"/>
      <c r="B263" s="81" t="s">
        <v>306</v>
      </c>
      <c r="C263" s="94" t="s">
        <v>537</v>
      </c>
      <c r="D263" s="36">
        <f t="shared" ref="D263:D267" si="16">ROW()-42</f>
        <v>221</v>
      </c>
      <c r="E263" s="3"/>
      <c r="F263" s="4" t="s">
        <v>443</v>
      </c>
      <c r="G263" s="5" t="s">
        <v>182</v>
      </c>
      <c r="H263" s="5" t="s">
        <v>182</v>
      </c>
      <c r="I263" s="5" t="s">
        <v>182</v>
      </c>
      <c r="J263" s="5" t="s">
        <v>182</v>
      </c>
      <c r="K263" s="5" t="s">
        <v>182</v>
      </c>
      <c r="L263" s="5" t="s">
        <v>182</v>
      </c>
      <c r="M263" s="6"/>
    </row>
    <row r="264" spans="1:13" ht="39.6" x14ac:dyDescent="0.3">
      <c r="A264" s="38"/>
      <c r="B264" s="81" t="s">
        <v>306</v>
      </c>
      <c r="C264" s="94" t="s">
        <v>537</v>
      </c>
      <c r="D264" s="36">
        <f t="shared" si="16"/>
        <v>222</v>
      </c>
      <c r="E264" s="88" t="s">
        <v>444</v>
      </c>
      <c r="F264" s="4"/>
      <c r="G264" s="5" t="s">
        <v>15</v>
      </c>
      <c r="H264" s="5" t="s">
        <v>15</v>
      </c>
      <c r="I264" s="5" t="s">
        <v>15</v>
      </c>
      <c r="J264" s="5" t="s">
        <v>182</v>
      </c>
      <c r="K264" s="5" t="s">
        <v>15</v>
      </c>
      <c r="L264" s="5" t="s">
        <v>15</v>
      </c>
      <c r="M264" s="6" t="s">
        <v>445</v>
      </c>
    </row>
    <row r="265" spans="1:13" ht="45" customHeight="1" x14ac:dyDescent="0.3">
      <c r="A265" s="38"/>
      <c r="B265" s="81" t="s">
        <v>306</v>
      </c>
      <c r="C265" s="94" t="s">
        <v>537</v>
      </c>
      <c r="D265" s="36">
        <f t="shared" si="16"/>
        <v>223</v>
      </c>
      <c r="E265" s="88"/>
      <c r="F265" s="4" t="s">
        <v>446</v>
      </c>
      <c r="G265" s="5" t="s">
        <v>15</v>
      </c>
      <c r="H265" s="5" t="s">
        <v>15</v>
      </c>
      <c r="I265" s="5" t="s">
        <v>15</v>
      </c>
      <c r="J265" s="5" t="s">
        <v>182</v>
      </c>
      <c r="K265" s="5" t="s">
        <v>15</v>
      </c>
      <c r="L265" s="5" t="s">
        <v>15</v>
      </c>
      <c r="M265" s="20" t="s">
        <v>447</v>
      </c>
    </row>
    <row r="266" spans="1:13" ht="45" customHeight="1" x14ac:dyDescent="0.3">
      <c r="A266" s="38"/>
      <c r="B266" s="81" t="s">
        <v>306</v>
      </c>
      <c r="C266" s="94" t="s">
        <v>537</v>
      </c>
      <c r="D266" s="36">
        <f t="shared" si="16"/>
        <v>224</v>
      </c>
      <c r="E266" s="88"/>
      <c r="F266" s="4" t="s">
        <v>448</v>
      </c>
      <c r="G266" s="5" t="s">
        <v>15</v>
      </c>
      <c r="H266" s="5" t="s">
        <v>15</v>
      </c>
      <c r="I266" s="5" t="s">
        <v>15</v>
      </c>
      <c r="J266" s="5" t="s">
        <v>182</v>
      </c>
      <c r="K266" s="5" t="s">
        <v>15</v>
      </c>
      <c r="L266" s="5" t="s">
        <v>15</v>
      </c>
      <c r="M266" s="20"/>
    </row>
    <row r="267" spans="1:13" ht="49.5" customHeight="1" x14ac:dyDescent="0.3">
      <c r="A267" s="38"/>
      <c r="B267" s="81" t="s">
        <v>306</v>
      </c>
      <c r="C267" s="93" t="s">
        <v>537</v>
      </c>
      <c r="D267" s="36">
        <f t="shared" si="16"/>
        <v>225</v>
      </c>
      <c r="E267" s="88"/>
      <c r="F267" s="4" t="s">
        <v>449</v>
      </c>
      <c r="G267" s="5" t="s">
        <v>17</v>
      </c>
      <c r="H267" s="5" t="s">
        <v>15</v>
      </c>
      <c r="I267" s="5" t="s">
        <v>15</v>
      </c>
      <c r="J267" s="5" t="s">
        <v>182</v>
      </c>
      <c r="K267" s="5" t="s">
        <v>15</v>
      </c>
      <c r="L267" s="5" t="s">
        <v>15</v>
      </c>
      <c r="M267" s="6" t="s">
        <v>450</v>
      </c>
    </row>
    <row r="268" spans="1:13" s="7" customFormat="1" ht="15" x14ac:dyDescent="0.3">
      <c r="A268" s="38"/>
      <c r="B268" s="81" t="s">
        <v>306</v>
      </c>
      <c r="C268" s="76"/>
      <c r="D268" s="52" t="s">
        <v>451</v>
      </c>
      <c r="E268" s="51"/>
      <c r="F268" s="51"/>
      <c r="G268" s="51"/>
      <c r="H268" s="51"/>
      <c r="I268" s="51"/>
      <c r="J268" s="51"/>
      <c r="K268" s="51"/>
      <c r="L268" s="51"/>
      <c r="M268" s="49"/>
    </row>
    <row r="269" spans="1:13" ht="15" x14ac:dyDescent="0.3">
      <c r="A269" s="38"/>
      <c r="B269" s="81" t="s">
        <v>306</v>
      </c>
      <c r="C269" s="92" t="s">
        <v>538</v>
      </c>
      <c r="D269" s="36">
        <f>ROW()-43</f>
        <v>226</v>
      </c>
      <c r="E269" s="17"/>
      <c r="F269" s="4" t="s">
        <v>452</v>
      </c>
      <c r="G269" s="5" t="s">
        <v>17</v>
      </c>
      <c r="H269" s="5" t="s">
        <v>17</v>
      </c>
      <c r="I269" s="5" t="s">
        <v>17</v>
      </c>
      <c r="J269" s="5" t="s">
        <v>15</v>
      </c>
      <c r="K269" s="5" t="s">
        <v>15</v>
      </c>
      <c r="L269" s="5" t="s">
        <v>15</v>
      </c>
      <c r="M269" s="6" t="s">
        <v>453</v>
      </c>
    </row>
    <row r="270" spans="1:13" ht="26.4" x14ac:dyDescent="0.3">
      <c r="A270" s="38"/>
      <c r="B270" s="81" t="s">
        <v>306</v>
      </c>
      <c r="C270" s="94" t="s">
        <v>538</v>
      </c>
      <c r="D270" s="36">
        <f t="shared" ref="D270:D271" si="17">ROW()-43</f>
        <v>227</v>
      </c>
      <c r="E270" s="17"/>
      <c r="F270" s="4" t="s">
        <v>454</v>
      </c>
      <c r="G270" s="5" t="s">
        <v>17</v>
      </c>
      <c r="H270" s="5" t="s">
        <v>17</v>
      </c>
      <c r="I270" s="5" t="s">
        <v>17</v>
      </c>
      <c r="J270" s="5" t="s">
        <v>15</v>
      </c>
      <c r="K270" s="5" t="s">
        <v>15</v>
      </c>
      <c r="L270" s="5" t="s">
        <v>15</v>
      </c>
      <c r="M270" s="6" t="s">
        <v>455</v>
      </c>
    </row>
    <row r="271" spans="1:13" ht="26.4" x14ac:dyDescent="0.3">
      <c r="A271" s="38"/>
      <c r="B271" s="81" t="s">
        <v>306</v>
      </c>
      <c r="C271" s="93" t="s">
        <v>538</v>
      </c>
      <c r="D271" s="36">
        <f t="shared" si="17"/>
        <v>228</v>
      </c>
      <c r="E271" s="17"/>
      <c r="F271" s="21" t="s">
        <v>456</v>
      </c>
      <c r="G271" s="5" t="s">
        <v>17</v>
      </c>
      <c r="H271" s="5" t="s">
        <v>17</v>
      </c>
      <c r="I271" s="5" t="s">
        <v>17</v>
      </c>
      <c r="J271" s="5" t="s">
        <v>15</v>
      </c>
      <c r="K271" s="5" t="s">
        <v>15</v>
      </c>
      <c r="L271" s="5" t="s">
        <v>15</v>
      </c>
      <c r="M271" s="6" t="s">
        <v>457</v>
      </c>
    </row>
    <row r="272" spans="1:13" ht="15" x14ac:dyDescent="0.3">
      <c r="A272" s="38"/>
      <c r="B272" s="81" t="s">
        <v>306</v>
      </c>
      <c r="C272" s="76"/>
      <c r="D272" s="52" t="s">
        <v>458</v>
      </c>
      <c r="E272" s="51"/>
      <c r="F272" s="51"/>
      <c r="G272" s="51"/>
      <c r="H272" s="51"/>
      <c r="I272" s="51"/>
      <c r="J272" s="51"/>
      <c r="K272" s="51"/>
      <c r="L272" s="51"/>
      <c r="M272" s="49"/>
    </row>
    <row r="273" spans="1:13" ht="15" x14ac:dyDescent="0.3">
      <c r="A273" s="38"/>
      <c r="B273" s="81" t="s">
        <v>306</v>
      </c>
      <c r="C273" s="77" t="s">
        <v>458</v>
      </c>
      <c r="D273" s="37">
        <f>ROW()-44</f>
        <v>229</v>
      </c>
      <c r="E273" s="3" t="s">
        <v>459</v>
      </c>
      <c r="F273" s="4"/>
      <c r="G273" s="5" t="s">
        <v>15</v>
      </c>
      <c r="H273" s="5" t="s">
        <v>15</v>
      </c>
      <c r="I273" s="5" t="s">
        <v>15</v>
      </c>
      <c r="J273" s="5" t="s">
        <v>15</v>
      </c>
      <c r="K273" s="5" t="s">
        <v>15</v>
      </c>
      <c r="L273" s="5" t="s">
        <v>15</v>
      </c>
      <c r="M273" s="6"/>
    </row>
    <row r="274" spans="1:13" ht="15" x14ac:dyDescent="0.3">
      <c r="A274" s="38"/>
      <c r="B274" s="81" t="s">
        <v>306</v>
      </c>
      <c r="C274" s="76"/>
      <c r="D274" s="52" t="s">
        <v>460</v>
      </c>
      <c r="E274" s="51"/>
      <c r="F274" s="51"/>
      <c r="G274" s="51"/>
      <c r="H274" s="51"/>
      <c r="I274" s="51"/>
      <c r="J274" s="51"/>
      <c r="K274" s="51"/>
      <c r="L274" s="51"/>
      <c r="M274" s="49"/>
    </row>
    <row r="275" spans="1:13" ht="15" x14ac:dyDescent="0.3">
      <c r="A275" s="38"/>
      <c r="B275" s="81" t="s">
        <v>306</v>
      </c>
      <c r="C275" s="92" t="s">
        <v>460</v>
      </c>
      <c r="D275" s="36">
        <f>ROW()-45</f>
        <v>230</v>
      </c>
      <c r="E275" s="16"/>
      <c r="F275" s="16" t="s">
        <v>461</v>
      </c>
      <c r="G275" s="5" t="s">
        <v>15</v>
      </c>
      <c r="H275" s="5" t="s">
        <v>15</v>
      </c>
      <c r="I275" s="5" t="s">
        <v>15</v>
      </c>
      <c r="J275" s="5" t="s">
        <v>15</v>
      </c>
      <c r="K275" s="5" t="s">
        <v>15</v>
      </c>
      <c r="L275" s="5" t="s">
        <v>15</v>
      </c>
      <c r="M275" s="6"/>
    </row>
    <row r="276" spans="1:13" ht="42" customHeight="1" x14ac:dyDescent="0.3">
      <c r="A276" s="38"/>
      <c r="B276" s="81" t="s">
        <v>306</v>
      </c>
      <c r="C276" s="93" t="s">
        <v>460</v>
      </c>
      <c r="D276" s="36">
        <f>ROW()-45</f>
        <v>231</v>
      </c>
      <c r="E276" s="13"/>
      <c r="F276" s="13" t="s">
        <v>462</v>
      </c>
      <c r="G276" s="5" t="s">
        <v>15</v>
      </c>
      <c r="H276" s="5" t="s">
        <v>15</v>
      </c>
      <c r="I276" s="5" t="s">
        <v>15</v>
      </c>
      <c r="J276" s="5" t="s">
        <v>15</v>
      </c>
      <c r="K276" s="5" t="s">
        <v>15</v>
      </c>
      <c r="L276" s="5" t="s">
        <v>15</v>
      </c>
      <c r="M276" s="6"/>
    </row>
    <row r="277" spans="1:13" ht="15" x14ac:dyDescent="0.3">
      <c r="A277" s="38"/>
      <c r="B277" s="81" t="s">
        <v>306</v>
      </c>
      <c r="C277" s="76"/>
      <c r="D277" s="52" t="s">
        <v>463</v>
      </c>
      <c r="E277" s="51"/>
      <c r="F277" s="51"/>
      <c r="G277" s="51"/>
      <c r="H277" s="51"/>
      <c r="I277" s="51"/>
      <c r="J277" s="51"/>
      <c r="K277" s="51"/>
      <c r="L277" s="51"/>
      <c r="M277" s="49"/>
    </row>
    <row r="278" spans="1:13" ht="15" x14ac:dyDescent="0.3">
      <c r="A278" s="38"/>
      <c r="B278" s="81" t="s">
        <v>306</v>
      </c>
      <c r="C278" s="36" t="s">
        <v>463</v>
      </c>
      <c r="D278" s="36">
        <f>ROW()-46</f>
        <v>232</v>
      </c>
      <c r="E278" s="4" t="s">
        <v>153</v>
      </c>
      <c r="F278" s="16" t="s">
        <v>464</v>
      </c>
      <c r="G278" s="5" t="s">
        <v>15</v>
      </c>
      <c r="H278" s="5" t="s">
        <v>15</v>
      </c>
      <c r="I278" s="5" t="s">
        <v>15</v>
      </c>
      <c r="J278" s="5" t="s">
        <v>15</v>
      </c>
      <c r="K278" s="5" t="s">
        <v>15</v>
      </c>
      <c r="L278" s="5" t="s">
        <v>15</v>
      </c>
      <c r="M278" s="6"/>
    </row>
    <row r="279" spans="1:13" s="7" customFormat="1" ht="13.2" x14ac:dyDescent="0.2">
      <c r="B279" s="81" t="s">
        <v>539</v>
      </c>
      <c r="C279" s="74"/>
      <c r="D279" s="55"/>
      <c r="E279" s="55"/>
      <c r="F279" s="55"/>
      <c r="G279" s="55"/>
      <c r="H279" s="55"/>
      <c r="I279" s="55"/>
      <c r="J279" s="55"/>
      <c r="K279" s="55"/>
      <c r="L279" s="55"/>
      <c r="M279" s="35"/>
    </row>
    <row r="280" spans="1:13" s="7" customFormat="1" ht="13.2" x14ac:dyDescent="0.2">
      <c r="B280" s="81" t="s">
        <v>465</v>
      </c>
      <c r="C280" s="92" t="s">
        <v>465</v>
      </c>
      <c r="D280" s="36">
        <f>ROW()-47</f>
        <v>233</v>
      </c>
      <c r="E280" s="4" t="s">
        <v>466</v>
      </c>
      <c r="F280" s="4" t="s">
        <v>467</v>
      </c>
      <c r="G280" s="5" t="s">
        <v>15</v>
      </c>
      <c r="H280" s="5" t="s">
        <v>15</v>
      </c>
      <c r="I280" s="5" t="s">
        <v>15</v>
      </c>
      <c r="J280" s="5" t="s">
        <v>182</v>
      </c>
      <c r="K280" s="5" t="s">
        <v>15</v>
      </c>
      <c r="L280" s="5" t="s">
        <v>15</v>
      </c>
      <c r="M280" s="6"/>
    </row>
    <row r="281" spans="1:13" s="7" customFormat="1" ht="36.75" customHeight="1" x14ac:dyDescent="0.2">
      <c r="B281" s="81" t="s">
        <v>465</v>
      </c>
      <c r="C281" s="94" t="s">
        <v>465</v>
      </c>
      <c r="D281" s="36">
        <f t="shared" ref="D281:D305" si="18">ROW()-47</f>
        <v>234</v>
      </c>
      <c r="E281" s="88" t="s">
        <v>468</v>
      </c>
      <c r="F281" s="3" t="s">
        <v>469</v>
      </c>
      <c r="G281" s="5" t="s">
        <v>15</v>
      </c>
      <c r="H281" s="5" t="s">
        <v>15</v>
      </c>
      <c r="I281" s="5" t="s">
        <v>15</v>
      </c>
      <c r="J281" s="5" t="s">
        <v>182</v>
      </c>
      <c r="K281" s="5" t="s">
        <v>15</v>
      </c>
      <c r="L281" s="5" t="s">
        <v>15</v>
      </c>
      <c r="M281" s="6"/>
    </row>
    <row r="282" spans="1:13" s="7" customFormat="1" ht="51" customHeight="1" x14ac:dyDescent="0.2">
      <c r="B282" s="81" t="s">
        <v>465</v>
      </c>
      <c r="C282" s="94" t="s">
        <v>465</v>
      </c>
      <c r="D282" s="36">
        <f t="shared" si="18"/>
        <v>235</v>
      </c>
      <c r="E282" s="88"/>
      <c r="F282" s="3" t="s">
        <v>470</v>
      </c>
      <c r="G282" s="5" t="s">
        <v>15</v>
      </c>
      <c r="H282" s="5" t="s">
        <v>15</v>
      </c>
      <c r="I282" s="5" t="s">
        <v>15</v>
      </c>
      <c r="J282" s="5" t="s">
        <v>182</v>
      </c>
      <c r="K282" s="5" t="s">
        <v>15</v>
      </c>
      <c r="L282" s="5" t="s">
        <v>15</v>
      </c>
      <c r="M282" s="6" t="s">
        <v>471</v>
      </c>
    </row>
    <row r="283" spans="1:13" ht="13.2" x14ac:dyDescent="0.2">
      <c r="A283" s="7"/>
      <c r="B283" s="81" t="s">
        <v>465</v>
      </c>
      <c r="C283" s="94" t="s">
        <v>465</v>
      </c>
      <c r="D283" s="36">
        <f t="shared" si="18"/>
        <v>236</v>
      </c>
      <c r="E283" s="4" t="s">
        <v>472</v>
      </c>
      <c r="F283" s="4" t="s">
        <v>473</v>
      </c>
      <c r="G283" s="5" t="s">
        <v>15</v>
      </c>
      <c r="H283" s="5" t="s">
        <v>15</v>
      </c>
      <c r="I283" s="5" t="s">
        <v>15</v>
      </c>
      <c r="J283" s="5" t="s">
        <v>15</v>
      </c>
      <c r="K283" s="5" t="s">
        <v>15</v>
      </c>
      <c r="L283" s="5" t="s">
        <v>15</v>
      </c>
      <c r="M283" s="6"/>
    </row>
    <row r="284" spans="1:13" s="7" customFormat="1" ht="13.2" x14ac:dyDescent="0.2">
      <c r="B284" s="81" t="s">
        <v>465</v>
      </c>
      <c r="C284" s="94" t="s">
        <v>465</v>
      </c>
      <c r="D284" s="36">
        <f t="shared" si="18"/>
        <v>237</v>
      </c>
      <c r="E284" s="4" t="s">
        <v>474</v>
      </c>
      <c r="F284" s="4"/>
      <c r="G284" s="5" t="s">
        <v>15</v>
      </c>
      <c r="H284" s="5" t="s">
        <v>15</v>
      </c>
      <c r="I284" s="5" t="s">
        <v>15</v>
      </c>
      <c r="J284" s="5" t="s">
        <v>15</v>
      </c>
      <c r="K284" s="5" t="s">
        <v>15</v>
      </c>
      <c r="L284" s="5" t="s">
        <v>17</v>
      </c>
      <c r="M284" s="6" t="s">
        <v>475</v>
      </c>
    </row>
    <row r="285" spans="1:13" s="7" customFormat="1" ht="13.2" x14ac:dyDescent="0.2">
      <c r="B285" s="81" t="s">
        <v>465</v>
      </c>
      <c r="C285" s="94" t="s">
        <v>465</v>
      </c>
      <c r="D285" s="36">
        <f t="shared" si="18"/>
        <v>238</v>
      </c>
      <c r="E285" s="4" t="s">
        <v>476</v>
      </c>
      <c r="F285" s="4"/>
      <c r="G285" s="5" t="s">
        <v>15</v>
      </c>
      <c r="H285" s="5" t="s">
        <v>15</v>
      </c>
      <c r="I285" s="5" t="s">
        <v>15</v>
      </c>
      <c r="J285" s="5" t="s">
        <v>15</v>
      </c>
      <c r="K285" s="5" t="s">
        <v>15</v>
      </c>
      <c r="L285" s="5" t="s">
        <v>17</v>
      </c>
      <c r="M285" s="6"/>
    </row>
    <row r="286" spans="1:13" s="7" customFormat="1" ht="39.6" x14ac:dyDescent="0.2">
      <c r="B286" s="81" t="s">
        <v>465</v>
      </c>
      <c r="C286" s="94" t="s">
        <v>465</v>
      </c>
      <c r="D286" s="36">
        <f t="shared" si="18"/>
        <v>239</v>
      </c>
      <c r="E286" s="4" t="s">
        <v>477</v>
      </c>
      <c r="F286" s="4"/>
      <c r="G286" s="22" t="s">
        <v>478</v>
      </c>
      <c r="H286" s="22" t="s">
        <v>478</v>
      </c>
      <c r="I286" s="22" t="s">
        <v>478</v>
      </c>
      <c r="J286" s="22" t="s">
        <v>478</v>
      </c>
      <c r="K286" s="22" t="s">
        <v>478</v>
      </c>
      <c r="L286" s="22" t="s">
        <v>479</v>
      </c>
      <c r="M286" s="4"/>
    </row>
    <row r="287" spans="1:13" s="7" customFormat="1" ht="13.2" x14ac:dyDescent="0.2">
      <c r="B287" s="81" t="s">
        <v>465</v>
      </c>
      <c r="C287" s="94" t="s">
        <v>465</v>
      </c>
      <c r="D287" s="36">
        <f t="shared" si="18"/>
        <v>240</v>
      </c>
      <c r="E287" s="4" t="s">
        <v>480</v>
      </c>
      <c r="F287" s="4"/>
      <c r="G287" s="5" t="s">
        <v>181</v>
      </c>
      <c r="H287" s="5" t="s">
        <v>181</v>
      </c>
      <c r="I287" s="5" t="s">
        <v>181</v>
      </c>
      <c r="J287" s="5" t="s">
        <v>181</v>
      </c>
      <c r="K287" s="5" t="s">
        <v>181</v>
      </c>
      <c r="L287" s="22" t="s">
        <v>15</v>
      </c>
      <c r="M287" s="4"/>
    </row>
    <row r="288" spans="1:13" s="7" customFormat="1" ht="13.2" x14ac:dyDescent="0.2">
      <c r="B288" s="81" t="s">
        <v>465</v>
      </c>
      <c r="C288" s="94" t="s">
        <v>465</v>
      </c>
      <c r="D288" s="36">
        <f t="shared" si="18"/>
        <v>241</v>
      </c>
      <c r="E288" s="4" t="s">
        <v>481</v>
      </c>
      <c r="F288" s="4"/>
      <c r="G288" s="5" t="s">
        <v>182</v>
      </c>
      <c r="H288" s="5" t="s">
        <v>182</v>
      </c>
      <c r="I288" s="5" t="s">
        <v>182</v>
      </c>
      <c r="J288" s="5" t="s">
        <v>182</v>
      </c>
      <c r="K288" s="5" t="s">
        <v>182</v>
      </c>
      <c r="L288" s="5" t="s">
        <v>17</v>
      </c>
      <c r="M288" s="6" t="s">
        <v>482</v>
      </c>
    </row>
    <row r="289" spans="1:13" s="7" customFormat="1" ht="94.5" customHeight="1" x14ac:dyDescent="0.2">
      <c r="B289" s="81" t="s">
        <v>465</v>
      </c>
      <c r="C289" s="94" t="s">
        <v>465</v>
      </c>
      <c r="D289" s="36">
        <f t="shared" si="18"/>
        <v>242</v>
      </c>
      <c r="E289" s="88" t="s">
        <v>483</v>
      </c>
      <c r="F289" s="4" t="s">
        <v>484</v>
      </c>
      <c r="G289" s="5" t="s">
        <v>15</v>
      </c>
      <c r="H289" s="5" t="s">
        <v>15</v>
      </c>
      <c r="I289" s="5" t="s">
        <v>15</v>
      </c>
      <c r="J289" s="5" t="s">
        <v>182</v>
      </c>
      <c r="K289" s="5" t="s">
        <v>15</v>
      </c>
      <c r="L289" s="5" t="s">
        <v>15</v>
      </c>
      <c r="M289" s="98" t="s">
        <v>485</v>
      </c>
    </row>
    <row r="290" spans="1:13" s="7" customFormat="1" ht="13.2" x14ac:dyDescent="0.2">
      <c r="B290" s="81" t="s">
        <v>465</v>
      </c>
      <c r="C290" s="94" t="s">
        <v>465</v>
      </c>
      <c r="D290" s="36">
        <f t="shared" si="18"/>
        <v>243</v>
      </c>
      <c r="E290" s="88"/>
      <c r="F290" s="4" t="s">
        <v>486</v>
      </c>
      <c r="G290" s="5" t="s">
        <v>15</v>
      </c>
      <c r="H290" s="5" t="s">
        <v>15</v>
      </c>
      <c r="I290" s="5" t="s">
        <v>15</v>
      </c>
      <c r="J290" s="5" t="s">
        <v>182</v>
      </c>
      <c r="K290" s="5" t="s">
        <v>15</v>
      </c>
      <c r="L290" s="5" t="s">
        <v>15</v>
      </c>
      <c r="M290" s="98"/>
    </row>
    <row r="291" spans="1:13" s="7" customFormat="1" ht="13.2" x14ac:dyDescent="0.2">
      <c r="B291" s="81" t="s">
        <v>465</v>
      </c>
      <c r="C291" s="94" t="s">
        <v>465</v>
      </c>
      <c r="D291" s="36">
        <f t="shared" si="18"/>
        <v>244</v>
      </c>
      <c r="E291" s="88"/>
      <c r="F291" s="4" t="s">
        <v>487</v>
      </c>
      <c r="G291" s="5" t="s">
        <v>15</v>
      </c>
      <c r="H291" s="5" t="s">
        <v>15</v>
      </c>
      <c r="I291" s="5" t="s">
        <v>15</v>
      </c>
      <c r="J291" s="5" t="s">
        <v>182</v>
      </c>
      <c r="K291" s="5" t="s">
        <v>15</v>
      </c>
      <c r="L291" s="5" t="s">
        <v>15</v>
      </c>
      <c r="M291" s="98"/>
    </row>
    <row r="292" spans="1:13" s="7" customFormat="1" ht="13.2" x14ac:dyDescent="0.2">
      <c r="B292" s="81" t="s">
        <v>465</v>
      </c>
      <c r="C292" s="94" t="s">
        <v>465</v>
      </c>
      <c r="D292" s="36">
        <f t="shared" si="18"/>
        <v>245</v>
      </c>
      <c r="E292" s="4" t="s">
        <v>488</v>
      </c>
      <c r="F292" s="4"/>
      <c r="G292" s="5" t="s">
        <v>15</v>
      </c>
      <c r="H292" s="5" t="s">
        <v>15</v>
      </c>
      <c r="I292" s="5" t="s">
        <v>15</v>
      </c>
      <c r="J292" s="5" t="s">
        <v>182</v>
      </c>
      <c r="K292" s="5" t="s">
        <v>15</v>
      </c>
      <c r="L292" s="5" t="s">
        <v>15</v>
      </c>
      <c r="M292" s="99" t="s">
        <v>489</v>
      </c>
    </row>
    <row r="293" spans="1:13" s="7" customFormat="1" ht="13.2" x14ac:dyDescent="0.2">
      <c r="B293" s="81" t="s">
        <v>465</v>
      </c>
      <c r="C293" s="94" t="s">
        <v>465</v>
      </c>
      <c r="D293" s="36">
        <f t="shared" si="18"/>
        <v>246</v>
      </c>
      <c r="E293" s="4" t="s">
        <v>490</v>
      </c>
      <c r="F293" s="4"/>
      <c r="G293" s="5" t="s">
        <v>15</v>
      </c>
      <c r="H293" s="5" t="s">
        <v>15</v>
      </c>
      <c r="I293" s="5" t="s">
        <v>15</v>
      </c>
      <c r="J293" s="5" t="s">
        <v>182</v>
      </c>
      <c r="K293" s="5" t="s">
        <v>15</v>
      </c>
      <c r="L293" s="5" t="s">
        <v>15</v>
      </c>
      <c r="M293" s="99"/>
    </row>
    <row r="294" spans="1:13" s="7" customFormat="1" ht="39.6" x14ac:dyDescent="0.2">
      <c r="B294" s="81" t="s">
        <v>465</v>
      </c>
      <c r="C294" s="94" t="s">
        <v>465</v>
      </c>
      <c r="D294" s="36">
        <f t="shared" si="18"/>
        <v>247</v>
      </c>
      <c r="E294" s="4" t="s">
        <v>491</v>
      </c>
      <c r="F294" s="4"/>
      <c r="G294" s="5" t="s">
        <v>15</v>
      </c>
      <c r="H294" s="5" t="s">
        <v>15</v>
      </c>
      <c r="I294" s="5" t="s">
        <v>15</v>
      </c>
      <c r="J294" s="5" t="s">
        <v>15</v>
      </c>
      <c r="K294" s="5" t="s">
        <v>15</v>
      </c>
      <c r="L294" s="5" t="s">
        <v>48</v>
      </c>
      <c r="M294" s="6" t="s">
        <v>552</v>
      </c>
    </row>
    <row r="295" spans="1:13" s="7" customFormat="1" ht="13.2" x14ac:dyDescent="0.2">
      <c r="B295" s="81" t="s">
        <v>465</v>
      </c>
      <c r="C295" s="94" t="s">
        <v>465</v>
      </c>
      <c r="D295" s="36">
        <f t="shared" si="18"/>
        <v>248</v>
      </c>
      <c r="E295" s="4" t="s">
        <v>492</v>
      </c>
      <c r="F295" s="4"/>
      <c r="G295" s="5" t="s">
        <v>17</v>
      </c>
      <c r="H295" s="5" t="s">
        <v>17</v>
      </c>
      <c r="I295" s="5" t="s">
        <v>17</v>
      </c>
      <c r="J295" s="5" t="s">
        <v>17</v>
      </c>
      <c r="K295" s="5" t="s">
        <v>17</v>
      </c>
      <c r="L295" s="5" t="s">
        <v>15</v>
      </c>
      <c r="M295" s="6"/>
    </row>
    <row r="296" spans="1:13" ht="13.2" x14ac:dyDescent="0.2">
      <c r="A296" s="7"/>
      <c r="B296" s="81" t="s">
        <v>465</v>
      </c>
      <c r="C296" s="94" t="s">
        <v>465</v>
      </c>
      <c r="D296" s="36">
        <f t="shared" si="18"/>
        <v>249</v>
      </c>
      <c r="E296" s="88" t="s">
        <v>493</v>
      </c>
      <c r="F296" s="4" t="s">
        <v>494</v>
      </c>
      <c r="G296" s="5" t="s">
        <v>17</v>
      </c>
      <c r="H296" s="5" t="s">
        <v>17</v>
      </c>
      <c r="I296" s="5" t="s">
        <v>17</v>
      </c>
      <c r="J296" s="5" t="s">
        <v>17</v>
      </c>
      <c r="K296" s="5" t="s">
        <v>17</v>
      </c>
      <c r="L296" s="5" t="s">
        <v>15</v>
      </c>
      <c r="M296" s="6" t="s">
        <v>495</v>
      </c>
    </row>
    <row r="297" spans="1:13" ht="13.2" x14ac:dyDescent="0.2">
      <c r="A297" s="7"/>
      <c r="B297" s="81" t="s">
        <v>465</v>
      </c>
      <c r="C297" s="94" t="s">
        <v>465</v>
      </c>
      <c r="D297" s="36">
        <f t="shared" si="18"/>
        <v>250</v>
      </c>
      <c r="E297" s="88"/>
      <c r="F297" s="4" t="s">
        <v>496</v>
      </c>
      <c r="G297" s="5" t="s">
        <v>15</v>
      </c>
      <c r="H297" s="5" t="s">
        <v>15</v>
      </c>
      <c r="I297" s="5" t="s">
        <v>15</v>
      </c>
      <c r="J297" s="5" t="s">
        <v>182</v>
      </c>
      <c r="K297" s="5" t="s">
        <v>15</v>
      </c>
      <c r="L297" s="5" t="s">
        <v>15</v>
      </c>
      <c r="M297" s="6" t="s">
        <v>497</v>
      </c>
    </row>
    <row r="298" spans="1:13" ht="39.6" x14ac:dyDescent="0.2">
      <c r="A298" s="7"/>
      <c r="B298" s="81" t="s">
        <v>465</v>
      </c>
      <c r="C298" s="94" t="s">
        <v>465</v>
      </c>
      <c r="D298" s="36">
        <f t="shared" si="18"/>
        <v>251</v>
      </c>
      <c r="E298" s="88"/>
      <c r="F298" s="4" t="s">
        <v>498</v>
      </c>
      <c r="G298" s="5" t="s">
        <v>17</v>
      </c>
      <c r="H298" s="5" t="s">
        <v>17</v>
      </c>
      <c r="I298" s="5" t="s">
        <v>17</v>
      </c>
      <c r="J298" s="5" t="s">
        <v>17</v>
      </c>
      <c r="K298" s="5" t="s">
        <v>17</v>
      </c>
      <c r="L298" s="5" t="s">
        <v>15</v>
      </c>
      <c r="M298" s="6" t="s">
        <v>499</v>
      </c>
    </row>
    <row r="299" spans="1:13" s="7" customFormat="1" ht="13.2" x14ac:dyDescent="0.2">
      <c r="B299" s="81" t="s">
        <v>465</v>
      </c>
      <c r="C299" s="94" t="s">
        <v>465</v>
      </c>
      <c r="D299" s="36">
        <f t="shared" si="18"/>
        <v>252</v>
      </c>
      <c r="E299" s="3" t="s">
        <v>500</v>
      </c>
      <c r="F299" s="4" t="s">
        <v>501</v>
      </c>
      <c r="G299" s="5" t="s">
        <v>15</v>
      </c>
      <c r="H299" s="5" t="s">
        <v>15</v>
      </c>
      <c r="I299" s="5" t="s">
        <v>15</v>
      </c>
      <c r="J299" s="5" t="s">
        <v>182</v>
      </c>
      <c r="K299" s="5" t="s">
        <v>15</v>
      </c>
      <c r="L299" s="5" t="s">
        <v>15</v>
      </c>
      <c r="M299" s="6"/>
    </row>
    <row r="300" spans="1:13" s="7" customFormat="1" ht="39.6" x14ac:dyDescent="0.2">
      <c r="B300" s="81" t="s">
        <v>465</v>
      </c>
      <c r="C300" s="94" t="s">
        <v>465</v>
      </c>
      <c r="D300" s="36">
        <f t="shared" si="18"/>
        <v>253</v>
      </c>
      <c r="E300" s="3" t="s">
        <v>502</v>
      </c>
      <c r="F300" s="4"/>
      <c r="G300" s="5" t="s">
        <v>15</v>
      </c>
      <c r="H300" s="5" t="s">
        <v>15</v>
      </c>
      <c r="I300" s="5" t="s">
        <v>15</v>
      </c>
      <c r="J300" s="5" t="s">
        <v>182</v>
      </c>
      <c r="K300" s="5" t="s">
        <v>15</v>
      </c>
      <c r="L300" s="5" t="s">
        <v>15</v>
      </c>
      <c r="M300" s="6" t="s">
        <v>503</v>
      </c>
    </row>
    <row r="301" spans="1:13" s="7" customFormat="1" ht="26.4" x14ac:dyDescent="0.2">
      <c r="B301" s="81" t="s">
        <v>465</v>
      </c>
      <c r="C301" s="94" t="s">
        <v>465</v>
      </c>
      <c r="D301" s="36">
        <f t="shared" si="18"/>
        <v>254</v>
      </c>
      <c r="E301" s="3" t="s">
        <v>504</v>
      </c>
      <c r="F301" s="4" t="s">
        <v>505</v>
      </c>
      <c r="G301" s="5" t="s">
        <v>15</v>
      </c>
      <c r="H301" s="5" t="s">
        <v>15</v>
      </c>
      <c r="I301" s="5" t="s">
        <v>15</v>
      </c>
      <c r="J301" s="5" t="s">
        <v>182</v>
      </c>
      <c r="K301" s="5" t="s">
        <v>15</v>
      </c>
      <c r="L301" s="5" t="s">
        <v>15</v>
      </c>
      <c r="M301" s="6" t="s">
        <v>506</v>
      </c>
    </row>
    <row r="302" spans="1:13" s="7" customFormat="1" ht="26.4" x14ac:dyDescent="0.2">
      <c r="B302" s="81" t="s">
        <v>465</v>
      </c>
      <c r="C302" s="94" t="s">
        <v>465</v>
      </c>
      <c r="D302" s="36">
        <f t="shared" si="18"/>
        <v>255</v>
      </c>
      <c r="E302" s="4" t="s">
        <v>507</v>
      </c>
      <c r="F302" s="4"/>
      <c r="G302" s="5" t="s">
        <v>17</v>
      </c>
      <c r="H302" s="5" t="s">
        <v>17</v>
      </c>
      <c r="I302" s="5" t="s">
        <v>17</v>
      </c>
      <c r="J302" s="5" t="s">
        <v>17</v>
      </c>
      <c r="K302" s="5" t="s">
        <v>17</v>
      </c>
      <c r="L302" s="5" t="s">
        <v>15</v>
      </c>
      <c r="M302" s="6" t="s">
        <v>508</v>
      </c>
    </row>
    <row r="303" spans="1:13" s="7" customFormat="1" ht="13.2" x14ac:dyDescent="0.2">
      <c r="B303" s="81" t="s">
        <v>465</v>
      </c>
      <c r="C303" s="94" t="s">
        <v>465</v>
      </c>
      <c r="D303" s="36">
        <f t="shared" si="18"/>
        <v>256</v>
      </c>
      <c r="E303" s="4" t="s">
        <v>509</v>
      </c>
      <c r="F303" s="4"/>
      <c r="G303" s="5" t="s">
        <v>17</v>
      </c>
      <c r="H303" s="5" t="s">
        <v>17</v>
      </c>
      <c r="I303" s="5" t="s">
        <v>17</v>
      </c>
      <c r="J303" s="5" t="s">
        <v>17</v>
      </c>
      <c r="K303" s="5" t="s">
        <v>17</v>
      </c>
      <c r="L303" s="5" t="s">
        <v>15</v>
      </c>
      <c r="M303" s="6"/>
    </row>
    <row r="304" spans="1:13" s="7" customFormat="1" ht="26.4" x14ac:dyDescent="0.2">
      <c r="B304" s="81" t="s">
        <v>465</v>
      </c>
      <c r="C304" s="94" t="s">
        <v>465</v>
      </c>
      <c r="D304" s="36">
        <f t="shared" si="18"/>
        <v>257</v>
      </c>
      <c r="E304" s="4" t="s">
        <v>510</v>
      </c>
      <c r="F304" s="4"/>
      <c r="G304" s="5" t="s">
        <v>17</v>
      </c>
      <c r="H304" s="5" t="s">
        <v>17</v>
      </c>
      <c r="I304" s="5" t="s">
        <v>17</v>
      </c>
      <c r="J304" s="5" t="s">
        <v>17</v>
      </c>
      <c r="K304" s="5" t="s">
        <v>15</v>
      </c>
      <c r="L304" s="5" t="s">
        <v>15</v>
      </c>
      <c r="M304" s="29" t="s">
        <v>511</v>
      </c>
    </row>
    <row r="305" spans="1:13" ht="46.2" customHeight="1" x14ac:dyDescent="0.2">
      <c r="A305" s="7"/>
      <c r="B305" s="81" t="s">
        <v>465</v>
      </c>
      <c r="C305" s="93" t="s">
        <v>465</v>
      </c>
      <c r="D305" s="66">
        <f t="shared" si="18"/>
        <v>258</v>
      </c>
      <c r="E305" s="4" t="s">
        <v>512</v>
      </c>
      <c r="F305" s="4"/>
      <c r="G305" s="5" t="s">
        <v>17</v>
      </c>
      <c r="H305" s="5" t="s">
        <v>17</v>
      </c>
      <c r="I305" s="5" t="s">
        <v>17</v>
      </c>
      <c r="J305" s="5" t="s">
        <v>17</v>
      </c>
      <c r="K305" s="5" t="s">
        <v>17</v>
      </c>
      <c r="L305" s="5" t="s">
        <v>15</v>
      </c>
      <c r="M305" s="6" t="s">
        <v>513</v>
      </c>
    </row>
    <row r="306" spans="1:13" ht="13.2" x14ac:dyDescent="0.2">
      <c r="B306" s="8" t="s">
        <v>549</v>
      </c>
      <c r="D306" s="9"/>
      <c r="E306"/>
      <c r="F306"/>
      <c r="K306" s="8"/>
      <c r="M306"/>
    </row>
    <row r="307" spans="1:13" ht="13.2" x14ac:dyDescent="0.2">
      <c r="B307" s="102" t="s">
        <v>553</v>
      </c>
      <c r="D307" s="9"/>
      <c r="E307"/>
      <c r="F307"/>
      <c r="K307" s="8"/>
      <c r="M307"/>
    </row>
    <row r="308" spans="1:13" ht="13.2" x14ac:dyDescent="0.2">
      <c r="B308" s="102" t="s">
        <v>554</v>
      </c>
      <c r="D308" s="9"/>
      <c r="E308"/>
      <c r="F308"/>
      <c r="K308" s="8"/>
      <c r="M308"/>
    </row>
    <row r="309" spans="1:13" ht="13.2" x14ac:dyDescent="0.2">
      <c r="B309" s="102"/>
      <c r="D309" s="9"/>
      <c r="E309"/>
      <c r="F309"/>
      <c r="K309" s="8"/>
      <c r="M309"/>
    </row>
    <row r="310" spans="1:13" ht="13.2" x14ac:dyDescent="0.2">
      <c r="B310" s="102" t="s">
        <v>558</v>
      </c>
      <c r="D310" s="9"/>
      <c r="E310"/>
      <c r="F310"/>
      <c r="K310" s="8"/>
      <c r="M310"/>
    </row>
    <row r="311" spans="1:13" ht="13.2" x14ac:dyDescent="0.2">
      <c r="B311" s="102" t="s">
        <v>559</v>
      </c>
      <c r="E311"/>
    </row>
    <row r="312" spans="1:13" ht="13.2" x14ac:dyDescent="0.2">
      <c r="B312" s="102" t="s">
        <v>560</v>
      </c>
      <c r="E312"/>
    </row>
    <row r="313" spans="1:13" ht="13.2" x14ac:dyDescent="0.2">
      <c r="B313" s="102" t="s">
        <v>561</v>
      </c>
      <c r="E313"/>
    </row>
    <row r="314" spans="1:13" ht="13.2" x14ac:dyDescent="0.2">
      <c r="E314"/>
    </row>
    <row r="315" spans="1:13" ht="13.2" x14ac:dyDescent="0.2">
      <c r="E315"/>
    </row>
    <row r="316" spans="1:13" ht="13.2" x14ac:dyDescent="0.2">
      <c r="E316"/>
    </row>
    <row r="317" spans="1:13" ht="13.2" x14ac:dyDescent="0.2">
      <c r="E317"/>
    </row>
    <row r="318" spans="1:13" ht="13.2" x14ac:dyDescent="0.2">
      <c r="E318"/>
    </row>
    <row r="319" spans="1:13" ht="13.2" x14ac:dyDescent="0.2">
      <c r="E319"/>
    </row>
    <row r="321" spans="6:6" ht="13.2" x14ac:dyDescent="0.2">
      <c r="F321" s="8"/>
    </row>
    <row r="322" spans="6:6" ht="13.2" x14ac:dyDescent="0.2">
      <c r="F322" s="8"/>
    </row>
    <row r="323" spans="6:6" ht="13.2" x14ac:dyDescent="0.2">
      <c r="F323" s="8"/>
    </row>
    <row r="324" spans="6:6" ht="13.2" x14ac:dyDescent="0.2">
      <c r="F324" s="8"/>
    </row>
    <row r="325" spans="6:6" ht="13.2" x14ac:dyDescent="0.2">
      <c r="F325" s="8"/>
    </row>
    <row r="326" spans="6:6" ht="13.2" x14ac:dyDescent="0.2"/>
    <row r="327" spans="6:6" ht="13.2" x14ac:dyDescent="0.2"/>
    <row r="328" spans="6:6" ht="13.2" x14ac:dyDescent="0.2"/>
    <row r="329" spans="6:6" ht="13.2" x14ac:dyDescent="0.2"/>
    <row r="330" spans="6:6" ht="13.2" x14ac:dyDescent="0.2"/>
  </sheetData>
  <autoFilter ref="B3:M308" xr:uid="{16ABB396-C749-41D4-BC18-1E3E21A5F094}"/>
  <mergeCells count="66">
    <mergeCell ref="C258:C260"/>
    <mergeCell ref="C262:C267"/>
    <mergeCell ref="C269:C271"/>
    <mergeCell ref="C275:C276"/>
    <mergeCell ref="C280:C305"/>
    <mergeCell ref="C99:C101"/>
    <mergeCell ref="C105:C106"/>
    <mergeCell ref="C112:C119"/>
    <mergeCell ref="C121:C136"/>
    <mergeCell ref="C140:C141"/>
    <mergeCell ref="C5:C11"/>
    <mergeCell ref="C13:C65"/>
    <mergeCell ref="C68:C75"/>
    <mergeCell ref="C77:C82"/>
    <mergeCell ref="C84:C95"/>
    <mergeCell ref="E289:E291"/>
    <mergeCell ref="M289:M291"/>
    <mergeCell ref="E296:E298"/>
    <mergeCell ref="M292:M293"/>
    <mergeCell ref="E281:E282"/>
    <mergeCell ref="E264:E267"/>
    <mergeCell ref="C177:C189"/>
    <mergeCell ref="C191:C192"/>
    <mergeCell ref="C194:C218"/>
    <mergeCell ref="C220:C234"/>
    <mergeCell ref="E220:E222"/>
    <mergeCell ref="E199:E200"/>
    <mergeCell ref="E238:E239"/>
    <mergeCell ref="E197:E198"/>
    <mergeCell ref="E230:E232"/>
    <mergeCell ref="E225:E229"/>
    <mergeCell ref="E248:E252"/>
    <mergeCell ref="C236:C239"/>
    <mergeCell ref="C241:C246"/>
    <mergeCell ref="C248:C256"/>
    <mergeCell ref="E241:E242"/>
    <mergeCell ref="C147:C148"/>
    <mergeCell ref="C150:C151"/>
    <mergeCell ref="C153:C160"/>
    <mergeCell ref="C163:C166"/>
    <mergeCell ref="E123:E129"/>
    <mergeCell ref="E130:E133"/>
    <mergeCell ref="E5:E6"/>
    <mergeCell ref="E8:E9"/>
    <mergeCell ref="E22:E33"/>
    <mergeCell ref="E34:E38"/>
    <mergeCell ref="E39:E40"/>
    <mergeCell ref="E17:E21"/>
    <mergeCell ref="E46:E50"/>
    <mergeCell ref="E74:E75"/>
    <mergeCell ref="E77:E79"/>
    <mergeCell ref="E52:E53"/>
    <mergeCell ref="E68:E70"/>
    <mergeCell ref="E55:E60"/>
    <mergeCell ref="E185:E188"/>
    <mergeCell ref="E177:E179"/>
    <mergeCell ref="E117:E118"/>
    <mergeCell ref="E84:E88"/>
    <mergeCell ref="E90:E92"/>
    <mergeCell ref="B175:B278"/>
    <mergeCell ref="B279:B305"/>
    <mergeCell ref="B5:B11"/>
    <mergeCell ref="B13:B65"/>
    <mergeCell ref="B67:B151"/>
    <mergeCell ref="B152:B160"/>
    <mergeCell ref="B161:B174"/>
  </mergeCells>
  <phoneticPr fontId="1"/>
  <pageMargins left="0.74803149606299213" right="0.74803149606299213" top="0.98425196850393704" bottom="0.98425196850393704" header="0.51181102362204722" footer="0.51181102362204722"/>
  <pageSetup paperSize="9" scale="44" fitToHeight="0" orientation="landscape" horizontalDpi="300" verticalDpi="300" r:id="rId1"/>
  <headerFooter alignWithMargins="0"/>
  <rowBreaks count="1" manualBreakCount="1">
    <brk id="33" max="16383" man="1"/>
  </rowBreaks>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06AE9C040CCD3499E0880E8C4CD0694" ma:contentTypeVersion="14" ma:contentTypeDescription="新しいドキュメントを作成します。" ma:contentTypeScope="" ma:versionID="a4d380e3faa229412324d117a417415d">
  <xsd:schema xmlns:xsd="http://www.w3.org/2001/XMLSchema" xmlns:xs="http://www.w3.org/2001/XMLSchema" xmlns:p="http://schemas.microsoft.com/office/2006/metadata/properties" xmlns:ns2="9a749bd9-4249-4213-9bd2-103ed03e98a6" xmlns:ns3="5339ad34-89ec-4261-99c6-c8d999a05686" targetNamespace="http://schemas.microsoft.com/office/2006/metadata/properties" ma:root="true" ma:fieldsID="ff4cccddb1c990b63b7f9856ebd00bb7" ns2:_="" ns3:_="">
    <xsd:import namespace="9a749bd9-4249-4213-9bd2-103ed03e98a6"/>
    <xsd:import namespace="5339ad34-89ec-4261-99c6-c8d999a05686"/>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_x30e1__x30e2_"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749bd9-4249-4213-9bd2-103ed03e98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bdcab18-55d9-42bf-8076-a1233306741f"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_x30e1__x30e2_" ma:index="18" nillable="true" ma:displayName="メモ" ma:format="Dropdown" ma:internalName="_x30e1__x30e2_">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339ad34-89ec-4261-99c6-c8d999a05686"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967208d-70e4-46b6-a0cf-9067f1e3fdf6}" ma:internalName="TaxCatchAll" ma:showField="CatchAllData" ma:web="5339ad34-89ec-4261-99c6-c8d999a0568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339ad34-89ec-4261-99c6-c8d999a05686" xsi:nil="true"/>
    <lcf76f155ced4ddcb4097134ff3c332f xmlns="9a749bd9-4249-4213-9bd2-103ed03e98a6">
      <Terms xmlns="http://schemas.microsoft.com/office/infopath/2007/PartnerControls"/>
    </lcf76f155ced4ddcb4097134ff3c332f>
    <_x30e1__x30e2_ xmlns="9a749bd9-4249-4213-9bd2-103ed03e98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EC22AF-AE84-4508-896B-21AE82F83D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749bd9-4249-4213-9bd2-103ed03e98a6"/>
    <ds:schemaRef ds:uri="5339ad34-89ec-4261-99c6-c8d999a056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B53FC0-C9E5-478F-83FC-4F46742382E7}">
  <ds:schemaRefs>
    <ds:schemaRef ds:uri="http://schemas.microsoft.com/office/2006/metadata/properties"/>
    <ds:schemaRef ds:uri="http://schemas.microsoft.com/office/infopath/2007/PartnerControls"/>
    <ds:schemaRef ds:uri="5339ad34-89ec-4261-99c6-c8d999a05686"/>
    <ds:schemaRef ds:uri="9a749bd9-4249-4213-9bd2-103ed03e98a6"/>
  </ds:schemaRefs>
</ds:datastoreItem>
</file>

<file path=customXml/itemProps3.xml><?xml version="1.0" encoding="utf-8"?>
<ds:datastoreItem xmlns:ds="http://schemas.openxmlformats.org/officeDocument/2006/customXml" ds:itemID="{81060FAC-23EA-4E16-9B0E-D18AF79356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比較資料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Garoonバージョン別 機能比較表</dc:title>
  <dc:subject/>
  <dc:creator/>
  <cp:keywords/>
  <dc:description/>
  <cp:revision/>
  <dcterms:created xsi:type="dcterms:W3CDTF">2015-06-08T05:15:20Z</dcterms:created>
  <dcterms:modified xsi:type="dcterms:W3CDTF">2024-01-17T02:07:40Z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0x010100F06AE9C040CCD3499E0880E8C4CD0694</vt:lpwstr>
  </property>
  <property fmtid="{D5CDD505-2E9C-101B-9397-08002B2CF9AE}" pid="3" name="MediaServiceImageTags">
    <vt:lpwstr/>
  </property>
</Properties>
</file>